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fileSharing readOnlyRecommended="1"/>
  <workbookPr defaultThemeVersion="124226"/>
  <mc:AlternateContent xmlns:mc="http://schemas.openxmlformats.org/markup-compatibility/2006">
    <mc:Choice Requires="x15">
      <x15ac:absPath xmlns:x15ac="http://schemas.microsoft.com/office/spreadsheetml/2010/11/ac" url="J:\_CG Website\JDC\2020\"/>
    </mc:Choice>
  </mc:AlternateContent>
  <xr:revisionPtr revIDLastSave="0" documentId="13_ncr:1_{7D63BBB1-8872-40B4-BE59-499E37D3378C}" xr6:coauthVersionLast="46" xr6:coauthVersionMax="46" xr10:uidLastSave="{00000000-0000-0000-0000-000000000000}"/>
  <bookViews>
    <workbookView xWindow="28680" yWindow="-120" windowWidth="29040" windowHeight="15840" xr2:uid="{00000000-000D-0000-FFFF-FFFF00000000}"/>
  </bookViews>
  <sheets>
    <sheet name="Sheet1" sheetId="2" r:id="rId1"/>
  </sheets>
  <definedNames>
    <definedName name="_xlnm.Print_Area" localSheetId="0">Sheet1!$A$1:$F$142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2" i="2" l="1"/>
  <c r="E104" i="2" s="1"/>
  <c r="D104" i="2"/>
  <c r="C104" i="2"/>
  <c r="E102" i="2"/>
  <c r="D102" i="2"/>
  <c r="C102" i="2"/>
  <c r="E97" i="2"/>
  <c r="D97" i="2"/>
  <c r="C97" i="2"/>
  <c r="E93" i="2"/>
  <c r="D93" i="2"/>
  <c r="C93" i="2"/>
  <c r="E90" i="2"/>
  <c r="D90" i="2"/>
  <c r="C90" i="2"/>
  <c r="E81" i="2"/>
  <c r="D81" i="2"/>
  <c r="C81" i="2"/>
  <c r="E77" i="2"/>
  <c r="D77" i="2"/>
  <c r="C77" i="2"/>
  <c r="E72" i="2"/>
  <c r="D72" i="2"/>
  <c r="C72" i="2"/>
  <c r="E67" i="2"/>
  <c r="D67" i="2"/>
  <c r="C67" i="2"/>
  <c r="D62" i="2"/>
  <c r="C62" i="2"/>
  <c r="E54" i="2"/>
  <c r="D54" i="2"/>
  <c r="C54" i="2"/>
  <c r="E50" i="2"/>
  <c r="D50" i="2"/>
  <c r="C50" i="2"/>
  <c r="E44" i="2"/>
  <c r="D44" i="2"/>
  <c r="C44" i="2"/>
  <c r="E41" i="2"/>
  <c r="D41" i="2"/>
  <c r="C41" i="2"/>
  <c r="E37" i="2"/>
  <c r="D37" i="2"/>
  <c r="C37" i="2"/>
  <c r="E32" i="2"/>
  <c r="D32" i="2"/>
  <c r="C32" i="2"/>
  <c r="E29" i="2"/>
  <c r="D29" i="2"/>
  <c r="C29" i="2"/>
  <c r="E26" i="2"/>
  <c r="D26" i="2"/>
  <c r="C26" i="2"/>
  <c r="E23" i="2"/>
  <c r="D23" i="2"/>
  <c r="C23" i="2"/>
  <c r="E18" i="2"/>
  <c r="D18" i="2"/>
  <c r="C18" i="2"/>
  <c r="E13" i="2"/>
  <c r="D13" i="2"/>
  <c r="C13" i="2"/>
  <c r="E7" i="2"/>
  <c r="D7" i="2"/>
  <c r="C7" i="2"/>
  <c r="E4" i="2"/>
  <c r="D4" i="2"/>
  <c r="C4" i="2"/>
</calcChain>
</file>

<file path=xl/sharedStrings.xml><?xml version="1.0" encoding="utf-8"?>
<sst xmlns="http://schemas.openxmlformats.org/spreadsheetml/2006/main" count="212" uniqueCount="116">
  <si>
    <t>County</t>
  </si>
  <si>
    <t>Project Number</t>
  </si>
  <si>
    <t>Minimum Investment $</t>
  </si>
  <si>
    <t>Minimum Jobs</t>
  </si>
  <si>
    <t>Projected 10-Year Net Economic Benefit $</t>
  </si>
  <si>
    <t>Project Type</t>
  </si>
  <si>
    <t>Manufacturing</t>
  </si>
  <si>
    <t>Anderson</t>
  </si>
  <si>
    <t>Berkeley</t>
  </si>
  <si>
    <t>Charleston</t>
  </si>
  <si>
    <t>Service Related</t>
  </si>
  <si>
    <t>Cherokee</t>
  </si>
  <si>
    <t>Dorchester</t>
  </si>
  <si>
    <t>Distribution</t>
  </si>
  <si>
    <t>Edgefield</t>
  </si>
  <si>
    <t>Fairfield</t>
  </si>
  <si>
    <t>Greenville</t>
  </si>
  <si>
    <t>Corporate HQ</t>
  </si>
  <si>
    <t>Hampton</t>
  </si>
  <si>
    <t>Laurens</t>
  </si>
  <si>
    <t>Lexington</t>
  </si>
  <si>
    <t>Marion</t>
  </si>
  <si>
    <t>Richland</t>
  </si>
  <si>
    <t>Spartanburg</t>
  </si>
  <si>
    <t>York</t>
  </si>
  <si>
    <t>Anderson Total</t>
  </si>
  <si>
    <t>Berkeley Total</t>
  </si>
  <si>
    <t>Charleston Total</t>
  </si>
  <si>
    <t>Cherokee Total</t>
  </si>
  <si>
    <t>Dorchester Total</t>
  </si>
  <si>
    <t>Edgefield Total</t>
  </si>
  <si>
    <t>Fairfield Total</t>
  </si>
  <si>
    <t>Greenville Total</t>
  </si>
  <si>
    <t>Hampton Total</t>
  </si>
  <si>
    <t>Laurens Total</t>
  </si>
  <si>
    <t>Lexington Total</t>
  </si>
  <si>
    <t>Marion Total</t>
  </si>
  <si>
    <t>Richland Total</t>
  </si>
  <si>
    <t>Spartanburg Total</t>
  </si>
  <si>
    <t>York Total</t>
  </si>
  <si>
    <t>Grand Totals</t>
  </si>
  <si>
    <r>
      <rPr>
        <sz val="12"/>
        <rFont val="Calibri"/>
        <family val="2"/>
      </rPr>
      <t>*</t>
    </r>
    <r>
      <rPr>
        <sz val="10"/>
        <rFont val="Calibri"/>
        <family val="2"/>
      </rPr>
      <t>Certain very large economic development projects are approved to submit multiple applications for Enterprise Zone benefits. Each requires a separate Revitalization Agreement but Net Economic Benefit reflects the entire project.</t>
    </r>
  </si>
  <si>
    <r>
      <t>Note:</t>
    </r>
    <r>
      <rPr>
        <i/>
        <sz val="10.5"/>
        <color rgb="FF000000"/>
        <rFont val="Calibri"/>
        <family val="2"/>
      </rPr>
      <t xml:space="preserve"> This report provides details on </t>
    </r>
    <r>
      <rPr>
        <b/>
        <i/>
        <sz val="10.5"/>
        <color rgb="FF000000"/>
        <rFont val="Calibri"/>
        <family val="2"/>
      </rPr>
      <t>“Preliminary Revitalization Agreements”</t>
    </r>
    <r>
      <rPr>
        <i/>
        <sz val="10.5"/>
        <color rgb="FF000000"/>
        <rFont val="Calibri"/>
        <family val="2"/>
      </rPr>
      <t xml:space="preserve"> entered into </t>
    </r>
    <r>
      <rPr>
        <b/>
        <i/>
        <sz val="10.5"/>
        <color rgb="FF000000"/>
        <rFont val="Calibri"/>
        <family val="2"/>
      </rPr>
      <t>by the S.C. Coordinating Council for Economic Development</t>
    </r>
    <r>
      <rPr>
        <i/>
        <sz val="10.5"/>
        <color rgb="FF000000"/>
        <rFont val="Calibri"/>
        <family val="2"/>
      </rPr>
      <t xml:space="preserve"> in calendar 2019, under the state’s “Enterprise Zone” program. Preliminary Revitalization Agreements</t>
    </r>
    <r>
      <rPr>
        <b/>
        <i/>
        <sz val="10.5"/>
        <color rgb="FF000000"/>
        <rFont val="Calibri"/>
        <family val="2"/>
      </rPr>
      <t xml:space="preserve"> make these projects eligible for state incentives called job development credits if the projects meet agreed-upon capital investment and job creation thresholds</t>
    </r>
    <r>
      <rPr>
        <i/>
        <sz val="10.5"/>
        <color rgb="FF000000"/>
        <rFont val="Calibri"/>
        <family val="2"/>
      </rPr>
      <t>. Job development credits provide a refund for some or all of a project’s qualifying expenditures. This report was prepared by S.C. Comptroller General Richard Eckstrom’s Office using data from the Coordinating Council for Economic Development’s “2020 Annual Report of Enterprise Zone Activity,” released in May 2021.</t>
    </r>
  </si>
  <si>
    <t>EZ2004 3392</t>
  </si>
  <si>
    <t>Bamberg</t>
  </si>
  <si>
    <t>EZ2005 3370</t>
  </si>
  <si>
    <t>EZ2008 3366</t>
  </si>
  <si>
    <t>EZ2008 3376</t>
  </si>
  <si>
    <t>EZ2008 3388</t>
  </si>
  <si>
    <t>EZ2008 3405</t>
  </si>
  <si>
    <t>EZ2010 3311</t>
  </si>
  <si>
    <t>EZ2010 3375</t>
  </si>
  <si>
    <t>EZ2010 3381</t>
  </si>
  <si>
    <t>EZ2011 3355</t>
  </si>
  <si>
    <t>EZ2011 3389</t>
  </si>
  <si>
    <t>EZ2011 3397</t>
  </si>
  <si>
    <t>Chesterfield</t>
  </si>
  <si>
    <t>EZ2013 3402</t>
  </si>
  <si>
    <t>Clarendon</t>
  </si>
  <si>
    <t>EZ2014 3385</t>
  </si>
  <si>
    <t>Darlington</t>
  </si>
  <si>
    <t>EZ2016 3390</t>
  </si>
  <si>
    <t>EZ2018 3357A</t>
  </si>
  <si>
    <t>EZ2018 3357B</t>
  </si>
  <si>
    <t>Included in A above*</t>
  </si>
  <si>
    <t>EZ2018 3357C</t>
  </si>
  <si>
    <t>EZ2019 3400A</t>
  </si>
  <si>
    <t>EZ2019 3400B</t>
  </si>
  <si>
    <t>EZ2020 3383</t>
  </si>
  <si>
    <t>EZ2023 3360</t>
  </si>
  <si>
    <t>EZ2023 3386</t>
  </si>
  <si>
    <t>EZ2023 3391</t>
  </si>
  <si>
    <t>EZ2023 3394</t>
  </si>
  <si>
    <t>Greenwood</t>
  </si>
  <si>
    <t>EZ2024 3364</t>
  </si>
  <si>
    <t>EZ2024 3396</t>
  </si>
  <si>
    <t>EZ2025 3368A</t>
  </si>
  <si>
    <t>EZ2025 3368B</t>
  </si>
  <si>
    <t>EZ2025 3368C</t>
  </si>
  <si>
    <t>EZ2025 3368D</t>
  </si>
  <si>
    <t>EZ2025 3369</t>
  </si>
  <si>
    <t>EZ2025 3406</t>
  </si>
  <si>
    <t>EZ2030 3362</t>
  </si>
  <si>
    <t>EZ2030 3372</t>
  </si>
  <si>
    <t>EZ2030 3393</t>
  </si>
  <si>
    <t>EZ2032 3365A</t>
  </si>
  <si>
    <t>EZ2032 3365B</t>
  </si>
  <si>
    <t>EZ2032 3365C</t>
  </si>
  <si>
    <t>EZ2010 3380A</t>
  </si>
  <si>
    <t>EZ2010 3380B</t>
  </si>
  <si>
    <t>EZ2034 3379</t>
  </si>
  <si>
    <t>Orangeburg</t>
  </si>
  <si>
    <t>EZ2038 3367</t>
  </si>
  <si>
    <t>EZ2038 3377</t>
  </si>
  <si>
    <t>EZ2040 3356</t>
  </si>
  <si>
    <t>EZ2040 3387A</t>
  </si>
  <si>
    <t>EZ2040 3387B</t>
  </si>
  <si>
    <t>Warehousing</t>
  </si>
  <si>
    <t>EZ2040 3387C</t>
  </si>
  <si>
    <t>EZ2040 3398</t>
  </si>
  <si>
    <t>EZ2040 3403</t>
  </si>
  <si>
    <t>EZ2040 3404</t>
  </si>
  <si>
    <t>EZ2042 3349</t>
  </si>
  <si>
    <t>Sumter</t>
  </si>
  <si>
    <t>EZ2043 3373</t>
  </si>
  <si>
    <t>EZ2043 3382</t>
  </si>
  <si>
    <t>EZ2046 3354</t>
  </si>
  <si>
    <t>EZ2046 3359</t>
  </si>
  <si>
    <t>EZ2046 3384</t>
  </si>
  <si>
    <t>Bamberg Total</t>
  </si>
  <si>
    <t>Chesterfield Total</t>
  </si>
  <si>
    <t>Clarendon Total</t>
  </si>
  <si>
    <t>Darlington Total</t>
  </si>
  <si>
    <t>Greenwood Total</t>
  </si>
  <si>
    <t>Orangeburg Total</t>
  </si>
  <si>
    <t>Sumter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</si>
</sst>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_(* #,##0_);_(* \(#,##0\);_(* &quot;-&quot;??_);_(@_)"/>
    <numFmt numFmtId="165" formatCode="&quot;$&quot;#,##0"/>
  </numFmts>
  <fonts count="14" x14ac:knownFonts="1">
    <font>
      <sz val="10"/>
      <color rgb="FF000000"/>
      <name val="Times New Roman"/>
      <charset val="204"/>
    </font>
    <font>
      <sz val="11"/>
      <name val="Times New Roman"/>
    </font>
    <font>
      <sz val="10"/>
      <color rgb="FF000000"/>
      <name val="Times New Roman"/>
      <charset val="204"/>
    </font>
    <font>
      <b/>
      <i/>
      <sz val="10.5"/>
      <color rgb="FF000000"/>
      <name val="Calibri"/>
      <family val="2"/>
    </font>
    <font>
      <i/>
      <sz val="10.5"/>
      <color rgb="FF000000"/>
      <name val="Calibri"/>
      <family val="2"/>
    </font>
    <font>
      <sz val="11"/>
      <color rgb="FF000000"/>
      <name val="Calibri"/>
      <family val="2"/>
    </font>
    <font>
      <b/>
      <sz val="12"/>
      <color rgb="FF000000"/>
      <name val="Calibri"/>
      <family val="2"/>
    </font>
    <font>
      <b/>
      <u/>
      <sz val="12"/>
      <color rgb="FF000000"/>
      <name val="Calibri"/>
      <family val="2"/>
    </font>
    <font>
      <sz val="11"/>
      <name val="Calibri"/>
      <family val="2"/>
    </font>
    <font>
      <b/>
      <sz val="11"/>
      <name val="Calibri"/>
      <family val="2"/>
    </font>
    <font>
      <b/>
      <sz val="11"/>
      <color rgb="FF000000"/>
      <name val="Calibri"/>
      <family val="2"/>
    </font>
    <font>
      <sz val="10"/>
      <name val="Calibri"/>
      <family val="2"/>
    </font>
    <font>
      <sz val="12"/>
      <name val="Calibri"/>
      <family val="2"/>
    </font>
    <font>
      <i/>
      <sz val="8"/>
      <name val="Calibri"/>
      <family val="2"/>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2">
    <xf numFmtId="0" fontId="0" fillId="0" borderId="0"/>
    <xf numFmtId="43" fontId="2" fillId="0" borderId="0" applyFont="0" applyFill="0" applyBorder="0" applyAlignment="0" applyProtection="0"/>
  </cellStyleXfs>
  <cellXfs count="44">
    <xf numFmtId="0" fontId="0" fillId="0" borderId="0" xfId="0" applyFill="1" applyBorder="1" applyAlignment="1">
      <alignment horizontal="left" vertical="top"/>
    </xf>
    <xf numFmtId="0" fontId="0" fillId="0" borderId="0" xfId="0" applyFill="1" applyBorder="1" applyAlignment="1">
      <alignment vertical="center" wrapText="1"/>
    </xf>
    <xf numFmtId="0" fontId="0" fillId="0" borderId="0" xfId="0" applyFill="1" applyBorder="1" applyAlignment="1">
      <alignment wrapText="1"/>
    </xf>
    <xf numFmtId="0" fontId="1" fillId="0" borderId="0" xfId="0" applyFont="1" applyFill="1" applyBorder="1" applyAlignment="1">
      <alignment vertical="top" wrapText="1"/>
    </xf>
    <xf numFmtId="0" fontId="0" fillId="0" borderId="0" xfId="0" applyFill="1" applyBorder="1" applyAlignment="1">
      <alignment vertical="top" wrapText="1"/>
    </xf>
    <xf numFmtId="0" fontId="7" fillId="0" borderId="0" xfId="0" applyFont="1" applyFill="1" applyBorder="1" applyAlignment="1">
      <alignment horizontal="left" vertical="top"/>
    </xf>
    <xf numFmtId="1" fontId="5" fillId="0" borderId="0" xfId="0" applyNumberFormat="1" applyFont="1" applyFill="1" applyBorder="1" applyAlignment="1">
      <alignment horizontal="right" vertical="center" shrinkToFit="1"/>
    </xf>
    <xf numFmtId="0" fontId="8" fillId="0" borderId="0" xfId="0" applyFont="1" applyFill="1" applyBorder="1" applyAlignment="1">
      <alignment horizontal="center" vertical="center" wrapText="1"/>
    </xf>
    <xf numFmtId="3" fontId="5" fillId="0" borderId="0" xfId="0" applyNumberFormat="1" applyFont="1" applyFill="1" applyBorder="1" applyAlignment="1">
      <alignment horizontal="right" vertical="center" shrinkToFit="1"/>
    </xf>
    <xf numFmtId="0" fontId="0" fillId="0" borderId="0" xfId="0" applyFill="1" applyBorder="1" applyAlignment="1">
      <alignment horizontal="right" vertical="top"/>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vertical="top"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3" fontId="10" fillId="0" borderId="0" xfId="0" applyNumberFormat="1" applyFont="1" applyFill="1" applyBorder="1" applyAlignment="1">
      <alignment horizontal="right" vertical="center" shrinkToFit="1"/>
    </xf>
    <xf numFmtId="1" fontId="10" fillId="0" borderId="0" xfId="0" applyNumberFormat="1" applyFont="1" applyFill="1" applyBorder="1" applyAlignment="1">
      <alignment horizontal="right" vertical="center" shrinkToFit="1"/>
    </xf>
    <xf numFmtId="3" fontId="10" fillId="0" borderId="0" xfId="0" applyNumberFormat="1" applyFont="1" applyFill="1" applyBorder="1" applyAlignment="1">
      <alignment horizontal="right" vertical="top"/>
    </xf>
    <xf numFmtId="164" fontId="10" fillId="0" borderId="0" xfId="1" applyNumberFormat="1" applyFont="1" applyFill="1" applyBorder="1" applyAlignment="1">
      <alignment horizontal="right" vertical="top"/>
    </xf>
    <xf numFmtId="165" fontId="6" fillId="0" borderId="0" xfId="0" applyNumberFormat="1" applyFont="1" applyFill="1" applyBorder="1" applyAlignment="1">
      <alignment horizontal="right" vertical="top"/>
    </xf>
    <xf numFmtId="164" fontId="6" fillId="0" borderId="0" xfId="1" applyNumberFormat="1" applyFont="1" applyFill="1" applyBorder="1" applyAlignment="1">
      <alignment horizontal="right" vertical="top"/>
    </xf>
    <xf numFmtId="6" fontId="6" fillId="0" borderId="0" xfId="0" applyNumberFormat="1" applyFont="1" applyFill="1" applyBorder="1" applyAlignment="1">
      <alignment horizontal="right" vertical="top"/>
    </xf>
    <xf numFmtId="0" fontId="6" fillId="0" borderId="0" xfId="0" applyFont="1" applyFill="1" applyBorder="1" applyAlignment="1">
      <alignment horizontal="left" vertical="top"/>
    </xf>
    <xf numFmtId="0" fontId="9" fillId="0" borderId="1" xfId="0" applyFont="1" applyFill="1" applyBorder="1" applyAlignment="1">
      <alignment horizontal="center" vertical="center" wrapText="1"/>
    </xf>
    <xf numFmtId="3" fontId="5" fillId="0" borderId="0" xfId="0" applyNumberFormat="1" applyFont="1" applyBorder="1" applyAlignment="1">
      <alignment vertical="center" shrinkToFit="1"/>
    </xf>
    <xf numFmtId="0" fontId="13" fillId="0" borderId="0" xfId="0" applyFont="1" applyBorder="1" applyAlignment="1">
      <alignment vertical="center" wrapText="1"/>
    </xf>
    <xf numFmtId="3" fontId="5" fillId="0" borderId="0" xfId="0" applyNumberFormat="1" applyFont="1" applyBorder="1" applyAlignment="1">
      <alignment horizontal="right" vertical="center" shrinkToFit="1"/>
    </xf>
    <xf numFmtId="0" fontId="8" fillId="0" borderId="0" xfId="0" applyFont="1" applyBorder="1" applyAlignment="1">
      <alignment horizontal="center" vertical="center" wrapText="1"/>
    </xf>
    <xf numFmtId="1" fontId="5" fillId="0" borderId="0" xfId="0" applyNumberFormat="1" applyFont="1" applyBorder="1" applyAlignment="1">
      <alignment horizontal="right" vertical="center" shrinkToFit="1"/>
    </xf>
    <xf numFmtId="0" fontId="9" fillId="0" borderId="0" xfId="0" applyFont="1" applyBorder="1" applyAlignment="1">
      <alignment horizontal="center" vertical="center" wrapText="1"/>
    </xf>
    <xf numFmtId="3" fontId="10" fillId="0" borderId="1" xfId="0" applyNumberFormat="1" applyFont="1" applyBorder="1" applyAlignment="1">
      <alignment horizontal="right" vertical="center" shrinkToFit="1"/>
    </xf>
    <xf numFmtId="1" fontId="10" fillId="0" borderId="1" xfId="0" applyNumberFormat="1" applyFont="1" applyBorder="1" applyAlignment="1">
      <alignment horizontal="right" vertical="center" shrinkToFit="1"/>
    </xf>
    <xf numFmtId="3" fontId="10" fillId="0" borderId="1" xfId="0" applyNumberFormat="1" applyFont="1" applyBorder="1" applyAlignment="1">
      <alignment vertical="center" shrinkToFit="1"/>
    </xf>
    <xf numFmtId="0" fontId="9" fillId="0" borderId="0" xfId="0" applyFont="1" applyBorder="1" applyAlignment="1">
      <alignment vertical="top" wrapText="1"/>
    </xf>
    <xf numFmtId="0" fontId="9" fillId="0" borderId="0" xfId="0" applyFont="1" applyBorder="1" applyAlignment="1">
      <alignment horizontal="left" vertical="top" wrapText="1"/>
    </xf>
    <xf numFmtId="3" fontId="9" fillId="0" borderId="1" xfId="0" applyNumberFormat="1" applyFont="1" applyBorder="1" applyAlignment="1">
      <alignment vertical="center" wrapText="1"/>
    </xf>
    <xf numFmtId="1" fontId="5" fillId="0" borderId="0" xfId="0" applyNumberFormat="1" applyFont="1" applyBorder="1" applyAlignment="1">
      <alignment horizontal="right" vertical="center" wrapText="1"/>
    </xf>
    <xf numFmtId="165" fontId="10" fillId="0" borderId="1" xfId="0" applyNumberFormat="1" applyFont="1" applyFill="1" applyBorder="1" applyAlignment="1">
      <alignment horizontal="right" vertical="center" shrinkToFit="1"/>
    </xf>
    <xf numFmtId="164" fontId="10" fillId="0" borderId="1" xfId="1" applyNumberFormat="1" applyFont="1" applyFill="1" applyBorder="1" applyAlignment="1">
      <alignment horizontal="right" vertical="center" shrinkToFit="1"/>
    </xf>
    <xf numFmtId="0" fontId="8" fillId="0" borderId="0"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B9482-4591-4B89-AEA8-033471676913}">
  <sheetPr>
    <pageSetUpPr fitToPage="1"/>
  </sheetPr>
  <dimension ref="A1:N142"/>
  <sheetViews>
    <sheetView tabSelected="1" zoomScale="120" zoomScaleNormal="120" workbookViewId="0">
      <selection activeCell="J16" sqref="J16"/>
    </sheetView>
  </sheetViews>
  <sheetFormatPr defaultRowHeight="12.75" x14ac:dyDescent="0.2"/>
  <cols>
    <col min="1" max="1" width="20" bestFit="1" customWidth="1"/>
    <col min="2" max="2" width="19.6640625" bestFit="1" customWidth="1"/>
    <col min="3" max="3" width="28.33203125" bestFit="1" customWidth="1"/>
    <col min="4" max="4" width="18" bestFit="1" customWidth="1"/>
    <col min="5" max="5" width="50" customWidth="1"/>
    <col min="6" max="6" width="17.5" bestFit="1" customWidth="1"/>
  </cols>
  <sheetData>
    <row r="1" spans="1:13" ht="81" customHeight="1" x14ac:dyDescent="0.2">
      <c r="A1" s="16" t="s">
        <v>42</v>
      </c>
      <c r="B1" s="16"/>
      <c r="C1" s="16"/>
      <c r="D1" s="16"/>
      <c r="E1" s="16"/>
      <c r="F1" s="16"/>
      <c r="G1" s="14"/>
      <c r="H1" s="14"/>
      <c r="I1" s="14"/>
      <c r="J1" s="14"/>
      <c r="K1" s="14"/>
    </row>
    <row r="2" spans="1:13" ht="15.75" x14ac:dyDescent="0.2">
      <c r="A2" s="5" t="s">
        <v>0</v>
      </c>
      <c r="B2" s="5" t="s">
        <v>1</v>
      </c>
      <c r="C2" s="5" t="s">
        <v>2</v>
      </c>
      <c r="D2" s="5" t="s">
        <v>3</v>
      </c>
      <c r="E2" s="5" t="s">
        <v>4</v>
      </c>
      <c r="F2" s="5" t="s">
        <v>5</v>
      </c>
    </row>
    <row r="3" spans="1:13" ht="15" x14ac:dyDescent="0.2">
      <c r="A3" s="31" t="s">
        <v>7</v>
      </c>
      <c r="B3" s="31" t="s">
        <v>43</v>
      </c>
      <c r="C3" s="30">
        <v>80000000</v>
      </c>
      <c r="D3" s="32">
        <v>120</v>
      </c>
      <c r="E3" s="28">
        <v>226985998</v>
      </c>
      <c r="F3" s="31" t="s">
        <v>6</v>
      </c>
      <c r="K3" s="3"/>
    </row>
    <row r="4" spans="1:13" ht="15.75" thickBot="1" x14ac:dyDescent="0.25">
      <c r="A4" s="33" t="s">
        <v>25</v>
      </c>
      <c r="B4" s="33"/>
      <c r="C4" s="34">
        <f>SUM(C3)</f>
        <v>80000000</v>
      </c>
      <c r="D4" s="35">
        <f>SUM(D3)</f>
        <v>120</v>
      </c>
      <c r="E4" s="36">
        <f>SUM(E3)</f>
        <v>226985998</v>
      </c>
      <c r="F4" s="33"/>
      <c r="K4" s="3"/>
    </row>
    <row r="5" spans="1:13" ht="15" x14ac:dyDescent="0.2">
      <c r="A5" s="31"/>
      <c r="B5" s="31"/>
      <c r="C5" s="30"/>
      <c r="D5" s="32"/>
      <c r="E5" s="28"/>
      <c r="F5" s="31"/>
      <c r="K5" s="3"/>
    </row>
    <row r="6" spans="1:13" ht="15" x14ac:dyDescent="0.2">
      <c r="A6" s="31" t="s">
        <v>44</v>
      </c>
      <c r="B6" s="31" t="s">
        <v>45</v>
      </c>
      <c r="C6" s="30">
        <v>5595000</v>
      </c>
      <c r="D6" s="32">
        <v>26</v>
      </c>
      <c r="E6" s="28">
        <v>29057500</v>
      </c>
      <c r="F6" s="31" t="s">
        <v>6</v>
      </c>
      <c r="K6" s="3"/>
    </row>
    <row r="7" spans="1:13" ht="15.75" thickBot="1" x14ac:dyDescent="0.25">
      <c r="A7" s="33" t="s">
        <v>109</v>
      </c>
      <c r="B7" s="33"/>
      <c r="C7" s="34">
        <f>SUM(C6)</f>
        <v>5595000</v>
      </c>
      <c r="D7" s="35">
        <f>SUM(D6)</f>
        <v>26</v>
      </c>
      <c r="E7" s="36">
        <f>SUM(E6)</f>
        <v>29057500</v>
      </c>
      <c r="F7" s="31"/>
      <c r="K7" s="3"/>
    </row>
    <row r="8" spans="1:13" ht="15" x14ac:dyDescent="0.2">
      <c r="A8" s="31"/>
      <c r="B8" s="31"/>
      <c r="C8" s="30"/>
      <c r="D8" s="32"/>
      <c r="E8" s="28"/>
      <c r="F8" s="31"/>
      <c r="K8" s="3"/>
    </row>
    <row r="9" spans="1:13" ht="15" x14ac:dyDescent="0.2">
      <c r="A9" s="31" t="s">
        <v>8</v>
      </c>
      <c r="B9" s="31" t="s">
        <v>46</v>
      </c>
      <c r="C9" s="30">
        <v>90000000</v>
      </c>
      <c r="D9" s="32">
        <v>30</v>
      </c>
      <c r="E9" s="28">
        <v>104033288</v>
      </c>
      <c r="F9" s="31" t="s">
        <v>6</v>
      </c>
      <c r="K9" s="3"/>
    </row>
    <row r="10" spans="1:13" ht="15" customHeight="1" x14ac:dyDescent="0.2">
      <c r="A10" s="31" t="s">
        <v>8</v>
      </c>
      <c r="B10" s="31" t="s">
        <v>47</v>
      </c>
      <c r="C10" s="30">
        <v>11430000</v>
      </c>
      <c r="D10" s="32">
        <v>260</v>
      </c>
      <c r="E10" s="28">
        <v>369797917</v>
      </c>
      <c r="F10" s="31" t="s">
        <v>6</v>
      </c>
      <c r="K10" s="3"/>
      <c r="L10" s="2"/>
      <c r="M10" s="2"/>
    </row>
    <row r="11" spans="1:13" ht="15" customHeight="1" x14ac:dyDescent="0.2">
      <c r="A11" s="31" t="s">
        <v>8</v>
      </c>
      <c r="B11" s="31" t="s">
        <v>48</v>
      </c>
      <c r="C11" s="30">
        <v>55187975</v>
      </c>
      <c r="D11" s="32">
        <v>76</v>
      </c>
      <c r="E11" s="28">
        <v>236841117</v>
      </c>
      <c r="F11" s="31" t="s">
        <v>10</v>
      </c>
      <c r="K11" s="3"/>
      <c r="L11" s="2"/>
      <c r="M11" s="2"/>
    </row>
    <row r="12" spans="1:13" ht="15" customHeight="1" x14ac:dyDescent="0.2">
      <c r="A12" s="31" t="s">
        <v>8</v>
      </c>
      <c r="B12" s="31" t="s">
        <v>49</v>
      </c>
      <c r="C12" s="30">
        <v>18860000</v>
      </c>
      <c r="D12" s="32">
        <v>40</v>
      </c>
      <c r="E12" s="28">
        <v>57336115</v>
      </c>
      <c r="F12" s="31" t="s">
        <v>13</v>
      </c>
      <c r="K12" s="3"/>
      <c r="L12" s="2"/>
      <c r="M12" s="2"/>
    </row>
    <row r="13" spans="1:13" ht="15" customHeight="1" thickBot="1" x14ac:dyDescent="0.25">
      <c r="A13" s="33" t="s">
        <v>26</v>
      </c>
      <c r="B13" s="33"/>
      <c r="C13" s="34">
        <f>SUM(C9:C12)</f>
        <v>175477975</v>
      </c>
      <c r="D13" s="35">
        <f>SUM(D9:D12)</f>
        <v>406</v>
      </c>
      <c r="E13" s="36">
        <f>SUM(E9:E12)</f>
        <v>768008437</v>
      </c>
      <c r="F13" s="33"/>
      <c r="K13" s="3"/>
      <c r="L13" s="2"/>
      <c r="M13" s="2"/>
    </row>
    <row r="14" spans="1:13" ht="15" customHeight="1" x14ac:dyDescent="0.2">
      <c r="A14" s="31"/>
      <c r="B14" s="31"/>
      <c r="C14" s="30"/>
      <c r="D14" s="32"/>
      <c r="E14" s="28"/>
      <c r="F14" s="31"/>
      <c r="K14" s="3"/>
      <c r="L14" s="2"/>
      <c r="M14" s="2"/>
    </row>
    <row r="15" spans="1:13" ht="15" customHeight="1" x14ac:dyDescent="0.2">
      <c r="A15" s="31" t="s">
        <v>9</v>
      </c>
      <c r="B15" s="31" t="s">
        <v>50</v>
      </c>
      <c r="C15" s="30">
        <v>3010000</v>
      </c>
      <c r="D15" s="32">
        <v>73</v>
      </c>
      <c r="E15" s="28">
        <v>112271356</v>
      </c>
      <c r="F15" s="31" t="s">
        <v>6</v>
      </c>
      <c r="K15" s="3"/>
      <c r="L15" s="2"/>
      <c r="M15" s="2"/>
    </row>
    <row r="16" spans="1:13" ht="15" customHeight="1" x14ac:dyDescent="0.2">
      <c r="A16" s="31" t="s">
        <v>9</v>
      </c>
      <c r="B16" s="31" t="s">
        <v>51</v>
      </c>
      <c r="C16" s="30">
        <v>1750000</v>
      </c>
      <c r="D16" s="32">
        <v>51</v>
      </c>
      <c r="E16" s="28">
        <v>80216519</v>
      </c>
      <c r="F16" s="31" t="s">
        <v>13</v>
      </c>
      <c r="K16" s="3"/>
      <c r="L16" s="2"/>
      <c r="M16" s="2"/>
    </row>
    <row r="17" spans="1:13" ht="15" customHeight="1" x14ac:dyDescent="0.2">
      <c r="A17" s="31" t="s">
        <v>9</v>
      </c>
      <c r="B17" s="31" t="s">
        <v>52</v>
      </c>
      <c r="C17" s="30">
        <v>22050000</v>
      </c>
      <c r="D17" s="32">
        <v>85</v>
      </c>
      <c r="E17" s="28">
        <v>104111934</v>
      </c>
      <c r="F17" s="31" t="s">
        <v>13</v>
      </c>
      <c r="K17" s="3"/>
      <c r="L17" s="2"/>
      <c r="M17" s="2"/>
    </row>
    <row r="18" spans="1:13" ht="15" customHeight="1" thickBot="1" x14ac:dyDescent="0.25">
      <c r="A18" s="33" t="s">
        <v>27</v>
      </c>
      <c r="B18" s="33"/>
      <c r="C18" s="34">
        <f>SUM(C15:C17)</f>
        <v>26810000</v>
      </c>
      <c r="D18" s="35">
        <f>SUM(D15:D17)</f>
        <v>209</v>
      </c>
      <c r="E18" s="36">
        <f>SUM(E15:E17)</f>
        <v>296599809</v>
      </c>
      <c r="F18" s="33"/>
      <c r="K18" s="3"/>
      <c r="L18" s="2"/>
      <c r="M18" s="2"/>
    </row>
    <row r="19" spans="1:13" ht="15" customHeight="1" x14ac:dyDescent="0.2">
      <c r="A19" s="31"/>
      <c r="B19" s="31"/>
      <c r="C19" s="30"/>
      <c r="D19" s="32"/>
      <c r="E19" s="28"/>
      <c r="F19" s="31"/>
      <c r="K19" s="3"/>
      <c r="L19" s="2"/>
      <c r="M19" s="2"/>
    </row>
    <row r="20" spans="1:13" ht="15" customHeight="1" x14ac:dyDescent="0.2">
      <c r="A20" s="31" t="s">
        <v>11</v>
      </c>
      <c r="B20" s="31" t="s">
        <v>53</v>
      </c>
      <c r="C20" s="30">
        <v>15399001</v>
      </c>
      <c r="D20" s="32">
        <v>18</v>
      </c>
      <c r="E20" s="28">
        <v>30367163</v>
      </c>
      <c r="F20" s="31" t="s">
        <v>6</v>
      </c>
      <c r="K20" s="3"/>
      <c r="L20" s="2"/>
      <c r="M20" s="2"/>
    </row>
    <row r="21" spans="1:13" ht="15" customHeight="1" x14ac:dyDescent="0.2">
      <c r="A21" s="31" t="s">
        <v>11</v>
      </c>
      <c r="B21" s="31" t="s">
        <v>54</v>
      </c>
      <c r="C21" s="30">
        <v>67000000</v>
      </c>
      <c r="D21" s="32">
        <v>100</v>
      </c>
      <c r="E21" s="28">
        <v>160962046</v>
      </c>
      <c r="F21" s="31" t="s">
        <v>13</v>
      </c>
      <c r="K21" s="3"/>
      <c r="L21" s="2"/>
      <c r="M21" s="2"/>
    </row>
    <row r="22" spans="1:13" ht="15" customHeight="1" x14ac:dyDescent="0.2">
      <c r="A22" s="31" t="s">
        <v>11</v>
      </c>
      <c r="B22" s="31" t="s">
        <v>55</v>
      </c>
      <c r="C22" s="30">
        <v>100000000</v>
      </c>
      <c r="D22" s="32">
        <v>160</v>
      </c>
      <c r="E22" s="28">
        <v>216579299</v>
      </c>
      <c r="F22" s="31" t="s">
        <v>6</v>
      </c>
      <c r="K22" s="3"/>
      <c r="L22" s="2"/>
      <c r="M22" s="2"/>
    </row>
    <row r="23" spans="1:13" ht="15" customHeight="1" thickBot="1" x14ac:dyDescent="0.25">
      <c r="A23" s="33" t="s">
        <v>28</v>
      </c>
      <c r="B23" s="33"/>
      <c r="C23" s="34">
        <f>SUM(C20:C22)</f>
        <v>182399001</v>
      </c>
      <c r="D23" s="35">
        <f>SUM(D20:D22)</f>
        <v>278</v>
      </c>
      <c r="E23" s="36">
        <f>SUM(E20:E22)</f>
        <v>407908508</v>
      </c>
      <c r="F23" s="33"/>
      <c r="K23" s="3"/>
      <c r="L23" s="2"/>
      <c r="M23" s="2"/>
    </row>
    <row r="24" spans="1:13" ht="15" customHeight="1" x14ac:dyDescent="0.2">
      <c r="A24" s="31"/>
      <c r="B24" s="31"/>
      <c r="C24" s="30"/>
      <c r="D24" s="32"/>
      <c r="E24" s="28"/>
      <c r="F24" s="31"/>
      <c r="K24" s="3"/>
      <c r="L24" s="2"/>
      <c r="M24" s="2"/>
    </row>
    <row r="25" spans="1:13" ht="15" customHeight="1" x14ac:dyDescent="0.2">
      <c r="A25" s="31" t="s">
        <v>56</v>
      </c>
      <c r="B25" s="31" t="s">
        <v>57</v>
      </c>
      <c r="C25" s="30">
        <v>34445953</v>
      </c>
      <c r="D25" s="32">
        <v>63</v>
      </c>
      <c r="E25" s="28">
        <v>76154450</v>
      </c>
      <c r="F25" s="31" t="s">
        <v>6</v>
      </c>
      <c r="K25" s="3"/>
      <c r="L25" s="2"/>
      <c r="M25" s="2"/>
    </row>
    <row r="26" spans="1:13" ht="15" customHeight="1" thickBot="1" x14ac:dyDescent="0.25">
      <c r="A26" s="33" t="s">
        <v>110</v>
      </c>
      <c r="B26" s="33"/>
      <c r="C26" s="34">
        <f>SUM(C25)</f>
        <v>34445953</v>
      </c>
      <c r="D26" s="35">
        <f>SUM(D25)</f>
        <v>63</v>
      </c>
      <c r="E26" s="36">
        <f>SUM(E25)</f>
        <v>76154450</v>
      </c>
      <c r="F26" s="33"/>
      <c r="K26" s="3"/>
      <c r="L26" s="2"/>
      <c r="M26" s="2"/>
    </row>
    <row r="27" spans="1:13" ht="15" customHeight="1" x14ac:dyDescent="0.2">
      <c r="A27" s="31"/>
      <c r="B27" s="31"/>
      <c r="C27" s="30"/>
      <c r="D27" s="32"/>
      <c r="E27" s="28"/>
      <c r="F27" s="31"/>
      <c r="K27" s="3"/>
      <c r="L27" s="2"/>
      <c r="M27" s="2"/>
    </row>
    <row r="28" spans="1:13" ht="15" customHeight="1" x14ac:dyDescent="0.2">
      <c r="A28" s="31" t="s">
        <v>58</v>
      </c>
      <c r="B28" s="31" t="s">
        <v>59</v>
      </c>
      <c r="C28" s="30">
        <v>28865000</v>
      </c>
      <c r="D28" s="32">
        <v>30</v>
      </c>
      <c r="E28" s="28">
        <v>61697614</v>
      </c>
      <c r="F28" s="31" t="s">
        <v>6</v>
      </c>
      <c r="K28" s="3"/>
      <c r="L28" s="2"/>
      <c r="M28" s="2"/>
    </row>
    <row r="29" spans="1:13" ht="15" customHeight="1" thickBot="1" x14ac:dyDescent="0.25">
      <c r="A29" s="33" t="s">
        <v>111</v>
      </c>
      <c r="B29" s="33"/>
      <c r="C29" s="34">
        <f>SUM(C28)</f>
        <v>28865000</v>
      </c>
      <c r="D29" s="35">
        <f>SUM(D28)</f>
        <v>30</v>
      </c>
      <c r="E29" s="36">
        <f>SUM(E28)</f>
        <v>61697614</v>
      </c>
      <c r="F29" s="33"/>
      <c r="K29" s="3"/>
      <c r="L29" s="2"/>
      <c r="M29" s="2"/>
    </row>
    <row r="30" spans="1:13" ht="15" customHeight="1" x14ac:dyDescent="0.2">
      <c r="A30" s="31"/>
      <c r="B30" s="31"/>
      <c r="C30" s="30"/>
      <c r="D30" s="32"/>
      <c r="E30" s="28"/>
      <c r="F30" s="31"/>
      <c r="K30" s="3"/>
      <c r="L30" s="2"/>
      <c r="M30" s="2"/>
    </row>
    <row r="31" spans="1:13" ht="15" customHeight="1" x14ac:dyDescent="0.2">
      <c r="A31" s="31" t="s">
        <v>60</v>
      </c>
      <c r="B31" s="31" t="s">
        <v>61</v>
      </c>
      <c r="C31" s="30">
        <v>150000000</v>
      </c>
      <c r="D31" s="32">
        <v>292</v>
      </c>
      <c r="E31" s="28">
        <v>430217770</v>
      </c>
      <c r="F31" s="31" t="s">
        <v>6</v>
      </c>
      <c r="K31" s="3"/>
      <c r="L31" s="2"/>
      <c r="M31" s="2"/>
    </row>
    <row r="32" spans="1:13" ht="15" customHeight="1" thickBot="1" x14ac:dyDescent="0.25">
      <c r="A32" s="33" t="s">
        <v>112</v>
      </c>
      <c r="B32" s="33"/>
      <c r="C32" s="34">
        <f>SUM(C31)</f>
        <v>150000000</v>
      </c>
      <c r="D32" s="35">
        <f>SUM(D31)</f>
        <v>292</v>
      </c>
      <c r="E32" s="36">
        <f>SUM(E31)</f>
        <v>430217770</v>
      </c>
      <c r="F32" s="33"/>
      <c r="K32" s="3"/>
      <c r="L32" s="2"/>
      <c r="M32" s="2"/>
    </row>
    <row r="33" spans="1:13" ht="15" customHeight="1" x14ac:dyDescent="0.2">
      <c r="A33" s="31"/>
      <c r="B33" s="31"/>
      <c r="C33" s="30"/>
      <c r="D33" s="32"/>
      <c r="E33" s="28"/>
      <c r="F33" s="31"/>
      <c r="K33" s="3"/>
      <c r="L33" s="2"/>
      <c r="M33" s="2"/>
    </row>
    <row r="34" spans="1:13" ht="15" customHeight="1" x14ac:dyDescent="0.2">
      <c r="A34" s="31" t="s">
        <v>12</v>
      </c>
      <c r="B34" s="31" t="s">
        <v>62</v>
      </c>
      <c r="C34" s="30">
        <v>90000000</v>
      </c>
      <c r="D34" s="32">
        <v>320</v>
      </c>
      <c r="E34" s="28">
        <v>1106102968</v>
      </c>
      <c r="F34" s="31" t="s">
        <v>13</v>
      </c>
      <c r="K34" s="3"/>
      <c r="L34" s="2"/>
      <c r="M34" s="2"/>
    </row>
    <row r="35" spans="1:13" ht="15" customHeight="1" x14ac:dyDescent="0.2">
      <c r="A35" s="31" t="s">
        <v>12</v>
      </c>
      <c r="B35" s="31" t="s">
        <v>63</v>
      </c>
      <c r="C35" s="30">
        <v>40000000</v>
      </c>
      <c r="D35" s="32">
        <v>200</v>
      </c>
      <c r="E35" s="43" t="s">
        <v>64</v>
      </c>
      <c r="F35" s="31" t="s">
        <v>13</v>
      </c>
      <c r="K35" s="3"/>
      <c r="L35" s="2"/>
      <c r="M35" s="2"/>
    </row>
    <row r="36" spans="1:13" ht="15" customHeight="1" x14ac:dyDescent="0.2">
      <c r="A36" s="31" t="s">
        <v>12</v>
      </c>
      <c r="B36" s="31" t="s">
        <v>65</v>
      </c>
      <c r="C36" s="30">
        <v>90000000</v>
      </c>
      <c r="D36" s="32">
        <v>400</v>
      </c>
      <c r="E36" s="43" t="s">
        <v>64</v>
      </c>
      <c r="F36" s="31" t="s">
        <v>13</v>
      </c>
      <c r="K36" s="3"/>
      <c r="L36" s="2"/>
      <c r="M36" s="2"/>
    </row>
    <row r="37" spans="1:13" ht="15" customHeight="1" thickBot="1" x14ac:dyDescent="0.25">
      <c r="A37" s="33" t="s">
        <v>29</v>
      </c>
      <c r="B37" s="33"/>
      <c r="C37" s="34">
        <f>SUM(C34:C36)</f>
        <v>220000000</v>
      </c>
      <c r="D37" s="35">
        <f>SUM(D34:D36)</f>
        <v>920</v>
      </c>
      <c r="E37" s="39">
        <f>SUM(E34)</f>
        <v>1106102968</v>
      </c>
      <c r="F37" s="33"/>
      <c r="K37" s="3"/>
      <c r="L37" s="2"/>
      <c r="M37" s="2"/>
    </row>
    <row r="38" spans="1:13" ht="15" customHeight="1" x14ac:dyDescent="0.2">
      <c r="A38" s="31"/>
      <c r="B38" s="31"/>
      <c r="C38" s="30"/>
      <c r="D38" s="32"/>
      <c r="E38" s="29"/>
      <c r="F38" s="31"/>
      <c r="K38" s="3"/>
      <c r="L38" s="2"/>
      <c r="M38" s="2"/>
    </row>
    <row r="39" spans="1:13" ht="15" customHeight="1" x14ac:dyDescent="0.2">
      <c r="A39" s="31" t="s">
        <v>14</v>
      </c>
      <c r="B39" s="31" t="s">
        <v>66</v>
      </c>
      <c r="C39" s="30">
        <v>57000000</v>
      </c>
      <c r="D39" s="32">
        <v>450</v>
      </c>
      <c r="E39" s="28">
        <v>408817434</v>
      </c>
      <c r="F39" s="31" t="s">
        <v>6</v>
      </c>
      <c r="K39" s="3"/>
      <c r="L39" s="2"/>
      <c r="M39" s="2"/>
    </row>
    <row r="40" spans="1:13" ht="15" customHeight="1" x14ac:dyDescent="0.2">
      <c r="A40" s="31" t="s">
        <v>14</v>
      </c>
      <c r="B40" s="31" t="s">
        <v>67</v>
      </c>
      <c r="C40" s="30">
        <v>19000000</v>
      </c>
      <c r="D40" s="32">
        <v>150</v>
      </c>
      <c r="E40" s="43" t="s">
        <v>64</v>
      </c>
      <c r="F40" s="31" t="s">
        <v>6</v>
      </c>
      <c r="K40" s="3"/>
      <c r="L40" s="2"/>
      <c r="M40" s="2"/>
    </row>
    <row r="41" spans="1:13" ht="15" customHeight="1" thickBot="1" x14ac:dyDescent="0.25">
      <c r="A41" s="33" t="s">
        <v>30</v>
      </c>
      <c r="B41" s="33"/>
      <c r="C41" s="34">
        <f>SUM(C39:C40)</f>
        <v>76000000</v>
      </c>
      <c r="D41" s="35">
        <f>SUM(D39:D40)</f>
        <v>600</v>
      </c>
      <c r="E41" s="39">
        <f>SUM(E39)</f>
        <v>408817434</v>
      </c>
      <c r="F41" s="33"/>
      <c r="K41" s="3"/>
      <c r="L41" s="2"/>
      <c r="M41" s="2"/>
    </row>
    <row r="42" spans="1:13" ht="15" customHeight="1" x14ac:dyDescent="0.2">
      <c r="A42" s="31"/>
      <c r="B42" s="31"/>
      <c r="C42" s="30"/>
      <c r="D42" s="32"/>
      <c r="E42" s="29"/>
      <c r="F42" s="31"/>
      <c r="K42" s="3"/>
      <c r="L42" s="2"/>
      <c r="M42" s="2"/>
    </row>
    <row r="43" spans="1:13" ht="15" customHeight="1" x14ac:dyDescent="0.2">
      <c r="A43" s="31" t="s">
        <v>15</v>
      </c>
      <c r="B43" s="31" t="s">
        <v>68</v>
      </c>
      <c r="C43" s="30">
        <v>20200000</v>
      </c>
      <c r="D43" s="32">
        <v>35</v>
      </c>
      <c r="E43" s="28">
        <v>49072351</v>
      </c>
      <c r="F43" s="31" t="s">
        <v>6</v>
      </c>
      <c r="K43" s="3"/>
      <c r="L43" s="2"/>
      <c r="M43" s="2"/>
    </row>
    <row r="44" spans="1:13" ht="15" customHeight="1" thickBot="1" x14ac:dyDescent="0.25">
      <c r="A44" s="33" t="s">
        <v>31</v>
      </c>
      <c r="B44" s="33"/>
      <c r="C44" s="34">
        <f>SUM(C43)</f>
        <v>20200000</v>
      </c>
      <c r="D44" s="35">
        <f>SUM(D43)</f>
        <v>35</v>
      </c>
      <c r="E44" s="36">
        <f>SUM(E43)</f>
        <v>49072351</v>
      </c>
      <c r="F44" s="33"/>
      <c r="K44" s="3"/>
      <c r="L44" s="2"/>
      <c r="M44" s="2"/>
    </row>
    <row r="45" spans="1:13" ht="15" customHeight="1" x14ac:dyDescent="0.2">
      <c r="A45" s="31"/>
      <c r="B45" s="31"/>
      <c r="C45" s="30"/>
      <c r="D45" s="32"/>
      <c r="E45" s="28"/>
      <c r="F45" s="31"/>
      <c r="K45" s="3"/>
      <c r="L45" s="2"/>
      <c r="M45" s="2"/>
    </row>
    <row r="46" spans="1:13" ht="15" customHeight="1" x14ac:dyDescent="0.2">
      <c r="A46" s="31" t="s">
        <v>16</v>
      </c>
      <c r="B46" s="31" t="s">
        <v>69</v>
      </c>
      <c r="C46" s="30">
        <v>9550000</v>
      </c>
      <c r="D46" s="32">
        <v>47</v>
      </c>
      <c r="E46" s="28">
        <v>94240183</v>
      </c>
      <c r="F46" s="31" t="s">
        <v>6</v>
      </c>
      <c r="K46" s="3"/>
      <c r="L46" s="2"/>
      <c r="M46" s="2"/>
    </row>
    <row r="47" spans="1:13" ht="15" customHeight="1" x14ac:dyDescent="0.2">
      <c r="A47" s="31" t="s">
        <v>16</v>
      </c>
      <c r="B47" s="31" t="s">
        <v>70</v>
      </c>
      <c r="C47" s="30">
        <v>34610860</v>
      </c>
      <c r="D47" s="32">
        <v>138</v>
      </c>
      <c r="E47" s="28">
        <v>257509301</v>
      </c>
      <c r="F47" s="31" t="s">
        <v>10</v>
      </c>
      <c r="K47" s="3"/>
      <c r="L47" s="2"/>
      <c r="M47" s="2"/>
    </row>
    <row r="48" spans="1:13" ht="15" customHeight="1" x14ac:dyDescent="0.2">
      <c r="A48" s="31" t="s">
        <v>16</v>
      </c>
      <c r="B48" s="31" t="s">
        <v>71</v>
      </c>
      <c r="C48" s="30">
        <v>11750000</v>
      </c>
      <c r="D48" s="32">
        <v>105</v>
      </c>
      <c r="E48" s="28">
        <v>164270504</v>
      </c>
      <c r="F48" s="31" t="s">
        <v>6</v>
      </c>
      <c r="K48" s="3"/>
      <c r="L48" s="2"/>
      <c r="M48" s="2"/>
    </row>
    <row r="49" spans="1:13" ht="15" customHeight="1" x14ac:dyDescent="0.2">
      <c r="A49" s="31" t="s">
        <v>16</v>
      </c>
      <c r="B49" s="31" t="s">
        <v>72</v>
      </c>
      <c r="C49" s="30">
        <v>100000000</v>
      </c>
      <c r="D49" s="32">
        <v>40</v>
      </c>
      <c r="E49" s="28">
        <v>114760544</v>
      </c>
      <c r="F49" s="31" t="s">
        <v>6</v>
      </c>
      <c r="K49" s="3"/>
      <c r="L49" s="2"/>
      <c r="M49" s="2"/>
    </row>
    <row r="50" spans="1:13" ht="15" customHeight="1" thickBot="1" x14ac:dyDescent="0.25">
      <c r="A50" s="33" t="s">
        <v>32</v>
      </c>
      <c r="B50" s="33"/>
      <c r="C50" s="34">
        <f>SUM(C46:C49)</f>
        <v>155910860</v>
      </c>
      <c r="D50" s="35">
        <f>SUM(D46:D49)</f>
        <v>330</v>
      </c>
      <c r="E50" s="36">
        <f>SUM(E46:E49)</f>
        <v>630780532</v>
      </c>
      <c r="F50" s="33"/>
      <c r="K50" s="3"/>
      <c r="L50" s="2"/>
      <c r="M50" s="2"/>
    </row>
    <row r="51" spans="1:13" ht="15" customHeight="1" x14ac:dyDescent="0.2">
      <c r="A51" s="31"/>
      <c r="B51" s="31"/>
      <c r="C51" s="30"/>
      <c r="D51" s="32"/>
      <c r="E51" s="28"/>
      <c r="F51" s="31"/>
      <c r="K51" s="3"/>
      <c r="L51" s="2"/>
      <c r="M51" s="2"/>
    </row>
    <row r="52" spans="1:13" ht="15" customHeight="1" x14ac:dyDescent="0.2">
      <c r="A52" s="31" t="s">
        <v>73</v>
      </c>
      <c r="B52" s="31" t="s">
        <v>74</v>
      </c>
      <c r="C52" s="30">
        <v>5925000</v>
      </c>
      <c r="D52" s="32">
        <v>31</v>
      </c>
      <c r="E52" s="28">
        <v>44951678</v>
      </c>
      <c r="F52" s="31" t="s">
        <v>6</v>
      </c>
      <c r="K52" s="3"/>
      <c r="L52" s="2"/>
      <c r="M52" s="2"/>
    </row>
    <row r="53" spans="1:13" ht="15" customHeight="1" x14ac:dyDescent="0.2">
      <c r="A53" s="31" t="s">
        <v>73</v>
      </c>
      <c r="B53" s="31" t="s">
        <v>75</v>
      </c>
      <c r="C53" s="30">
        <v>53700000</v>
      </c>
      <c r="D53" s="32">
        <v>30</v>
      </c>
      <c r="E53" s="28">
        <v>74194369</v>
      </c>
      <c r="F53" s="31" t="s">
        <v>6</v>
      </c>
      <c r="K53" s="3"/>
      <c r="L53" s="2"/>
      <c r="M53" s="2"/>
    </row>
    <row r="54" spans="1:13" ht="15" customHeight="1" thickBot="1" x14ac:dyDescent="0.25">
      <c r="A54" s="33" t="s">
        <v>113</v>
      </c>
      <c r="B54" s="33"/>
      <c r="C54" s="34">
        <f>SUM(C52:C53)</f>
        <v>59625000</v>
      </c>
      <c r="D54" s="35">
        <f>SUM(D52:D53)</f>
        <v>61</v>
      </c>
      <c r="E54" s="36">
        <f>SUM(E52:E53)</f>
        <v>119146047</v>
      </c>
      <c r="F54" s="33"/>
      <c r="K54" s="3"/>
      <c r="L54" s="2"/>
      <c r="M54" s="2"/>
    </row>
    <row r="55" spans="1:13" ht="15" customHeight="1" x14ac:dyDescent="0.2">
      <c r="A55" s="31"/>
      <c r="B55" s="31"/>
      <c r="C55" s="30"/>
      <c r="D55" s="32"/>
      <c r="E55" s="28"/>
      <c r="F55" s="31"/>
      <c r="K55" s="3"/>
      <c r="L55" s="2"/>
      <c r="M55" s="2"/>
    </row>
    <row r="56" spans="1:13" ht="15" customHeight="1" x14ac:dyDescent="0.2">
      <c r="A56" s="31" t="s">
        <v>18</v>
      </c>
      <c r="B56" s="31" t="s">
        <v>76</v>
      </c>
      <c r="C56" s="30">
        <v>68000000</v>
      </c>
      <c r="D56" s="32">
        <v>364</v>
      </c>
      <c r="E56" s="28">
        <v>1207481982</v>
      </c>
      <c r="F56" s="31" t="s">
        <v>6</v>
      </c>
      <c r="K56" s="3"/>
      <c r="L56" s="2"/>
      <c r="M56" s="2"/>
    </row>
    <row r="57" spans="1:13" ht="15" customHeight="1" x14ac:dyDescent="0.2">
      <c r="A57" s="31" t="s">
        <v>18</v>
      </c>
      <c r="B57" s="31" t="s">
        <v>77</v>
      </c>
      <c r="C57" s="30">
        <v>67000000</v>
      </c>
      <c r="D57" s="32">
        <v>361</v>
      </c>
      <c r="E57" s="43" t="s">
        <v>64</v>
      </c>
      <c r="F57" s="31" t="s">
        <v>6</v>
      </c>
      <c r="K57" s="3"/>
      <c r="L57" s="2"/>
      <c r="M57" s="2"/>
    </row>
    <row r="58" spans="1:13" ht="15" customHeight="1" x14ac:dyDescent="0.2">
      <c r="A58" s="31" t="s">
        <v>18</v>
      </c>
      <c r="B58" s="31" t="s">
        <v>78</v>
      </c>
      <c r="C58" s="30">
        <v>66000000</v>
      </c>
      <c r="D58" s="32">
        <v>358</v>
      </c>
      <c r="E58" s="43" t="s">
        <v>64</v>
      </c>
      <c r="F58" s="31" t="s">
        <v>6</v>
      </c>
      <c r="K58" s="3"/>
      <c r="L58" s="2"/>
      <c r="M58" s="2"/>
    </row>
    <row r="59" spans="1:13" ht="15" customHeight="1" x14ac:dyDescent="0.2">
      <c r="A59" s="31" t="s">
        <v>18</v>
      </c>
      <c r="B59" s="31" t="s">
        <v>79</v>
      </c>
      <c r="C59" s="30">
        <v>65000000</v>
      </c>
      <c r="D59" s="32">
        <v>357</v>
      </c>
      <c r="E59" s="43" t="s">
        <v>64</v>
      </c>
      <c r="F59" s="31" t="s">
        <v>6</v>
      </c>
      <c r="K59" s="3"/>
      <c r="L59" s="2"/>
      <c r="M59" s="2"/>
    </row>
    <row r="60" spans="1:13" ht="15" customHeight="1" x14ac:dyDescent="0.2">
      <c r="A60" s="31" t="s">
        <v>18</v>
      </c>
      <c r="B60" s="31" t="s">
        <v>80</v>
      </c>
      <c r="C60" s="30">
        <v>49000000</v>
      </c>
      <c r="D60" s="32">
        <v>107</v>
      </c>
      <c r="E60" s="28">
        <v>162542662</v>
      </c>
      <c r="F60" s="31" t="s">
        <v>6</v>
      </c>
      <c r="K60" s="3"/>
      <c r="L60" s="2"/>
      <c r="M60" s="2"/>
    </row>
    <row r="61" spans="1:13" ht="15" customHeight="1" x14ac:dyDescent="0.2">
      <c r="A61" s="31" t="s">
        <v>18</v>
      </c>
      <c r="B61" s="31" t="s">
        <v>81</v>
      </c>
      <c r="C61" s="30">
        <v>4300000</v>
      </c>
      <c r="D61" s="32">
        <v>28</v>
      </c>
      <c r="E61" s="28">
        <v>33518858</v>
      </c>
      <c r="F61" s="31" t="s">
        <v>6</v>
      </c>
      <c r="K61" s="3"/>
      <c r="L61" s="2"/>
      <c r="M61" s="2"/>
    </row>
    <row r="62" spans="1:13" ht="15" customHeight="1" thickBot="1" x14ac:dyDescent="0.25">
      <c r="A62" s="33" t="s">
        <v>33</v>
      </c>
      <c r="B62" s="33"/>
      <c r="C62" s="34">
        <f>SUM(C56:C61)</f>
        <v>319300000</v>
      </c>
      <c r="D62" s="35">
        <f>SUM(D56:D61)</f>
        <v>1575</v>
      </c>
      <c r="E62" s="36">
        <f>SUM(E56+E60+E61)</f>
        <v>1403543502</v>
      </c>
      <c r="F62" s="33"/>
      <c r="K62" s="3"/>
      <c r="L62" s="2"/>
      <c r="M62" s="2"/>
    </row>
    <row r="63" spans="1:13" ht="15" customHeight="1" x14ac:dyDescent="0.2">
      <c r="A63" s="31"/>
      <c r="B63" s="31"/>
      <c r="C63" s="30"/>
      <c r="D63" s="32"/>
      <c r="E63" s="28"/>
      <c r="F63" s="31"/>
      <c r="K63" s="3"/>
      <c r="L63" s="2"/>
      <c r="M63" s="2"/>
    </row>
    <row r="64" spans="1:13" ht="15" customHeight="1" x14ac:dyDescent="0.2">
      <c r="A64" s="31" t="s">
        <v>19</v>
      </c>
      <c r="B64" s="31" t="s">
        <v>82</v>
      </c>
      <c r="C64" s="30">
        <v>8000000</v>
      </c>
      <c r="D64" s="32">
        <v>41</v>
      </c>
      <c r="E64" s="28">
        <v>69025017</v>
      </c>
      <c r="F64" s="31" t="s">
        <v>6</v>
      </c>
      <c r="K64" s="3"/>
      <c r="L64" s="2"/>
      <c r="M64" s="2"/>
    </row>
    <row r="65" spans="1:13" ht="15" customHeight="1" x14ac:dyDescent="0.2">
      <c r="A65" s="31" t="s">
        <v>19</v>
      </c>
      <c r="B65" s="31" t="s">
        <v>83</v>
      </c>
      <c r="C65" s="30">
        <v>8980000</v>
      </c>
      <c r="D65" s="32">
        <v>80</v>
      </c>
      <c r="E65" s="28">
        <v>83976190</v>
      </c>
      <c r="F65" s="31" t="s">
        <v>6</v>
      </c>
      <c r="K65" s="3"/>
      <c r="L65" s="2"/>
      <c r="M65" s="2"/>
    </row>
    <row r="66" spans="1:13" ht="15" customHeight="1" x14ac:dyDescent="0.2">
      <c r="A66" s="31" t="s">
        <v>19</v>
      </c>
      <c r="B66" s="31" t="s">
        <v>84</v>
      </c>
      <c r="C66" s="30">
        <v>575000000</v>
      </c>
      <c r="D66" s="32">
        <v>280</v>
      </c>
      <c r="E66" s="28">
        <v>1039121613</v>
      </c>
      <c r="F66" s="31" t="s">
        <v>6</v>
      </c>
      <c r="K66" s="3"/>
      <c r="L66" s="2"/>
      <c r="M66" s="2"/>
    </row>
    <row r="67" spans="1:13" ht="15" customHeight="1" thickBot="1" x14ac:dyDescent="0.25">
      <c r="A67" s="33" t="s">
        <v>34</v>
      </c>
      <c r="B67" s="33"/>
      <c r="C67" s="34">
        <f>SUM(C64:C66)</f>
        <v>591980000</v>
      </c>
      <c r="D67" s="35">
        <f>SUM(D64:D66)</f>
        <v>401</v>
      </c>
      <c r="E67" s="36">
        <f>SUM(E64:E66)</f>
        <v>1192122820</v>
      </c>
      <c r="F67" s="33"/>
      <c r="K67" s="3"/>
      <c r="L67" s="2"/>
      <c r="M67" s="2"/>
    </row>
    <row r="68" spans="1:13" ht="15" customHeight="1" x14ac:dyDescent="0.2">
      <c r="A68" s="31"/>
      <c r="B68" s="31"/>
      <c r="C68" s="30"/>
      <c r="D68" s="32"/>
      <c r="E68" s="28"/>
      <c r="F68" s="31"/>
      <c r="K68" s="3"/>
      <c r="L68" s="2"/>
      <c r="M68" s="2"/>
    </row>
    <row r="69" spans="1:13" ht="15" customHeight="1" x14ac:dyDescent="0.2">
      <c r="A69" s="31" t="s">
        <v>20</v>
      </c>
      <c r="B69" s="31" t="s">
        <v>85</v>
      </c>
      <c r="C69" s="30">
        <v>137889996</v>
      </c>
      <c r="D69" s="32">
        <v>120</v>
      </c>
      <c r="E69" s="28">
        <v>390810296</v>
      </c>
      <c r="F69" s="31" t="s">
        <v>6</v>
      </c>
      <c r="K69" s="3"/>
      <c r="L69" s="2"/>
      <c r="M69" s="2"/>
    </row>
    <row r="70" spans="1:13" ht="15" customHeight="1" x14ac:dyDescent="0.2">
      <c r="A70" s="31" t="s">
        <v>20</v>
      </c>
      <c r="B70" s="31" t="s">
        <v>86</v>
      </c>
      <c r="C70" s="30">
        <v>55458569</v>
      </c>
      <c r="D70" s="32">
        <v>125</v>
      </c>
      <c r="E70" s="43" t="s">
        <v>64</v>
      </c>
      <c r="F70" s="31" t="s">
        <v>6</v>
      </c>
      <c r="K70" s="3"/>
      <c r="L70" s="2"/>
      <c r="M70" s="2"/>
    </row>
    <row r="71" spans="1:13" ht="15" x14ac:dyDescent="0.2">
      <c r="A71" s="31" t="s">
        <v>20</v>
      </c>
      <c r="B71" s="31" t="s">
        <v>87</v>
      </c>
      <c r="C71" s="30">
        <v>77900000</v>
      </c>
      <c r="D71" s="32">
        <v>135</v>
      </c>
      <c r="E71" s="28">
        <v>241312776</v>
      </c>
      <c r="F71" s="31" t="s">
        <v>6</v>
      </c>
      <c r="K71" s="3"/>
      <c r="L71" s="2"/>
      <c r="M71" s="2"/>
    </row>
    <row r="72" spans="1:13" ht="15.75" thickBot="1" x14ac:dyDescent="0.25">
      <c r="A72" s="33" t="s">
        <v>35</v>
      </c>
      <c r="B72" s="33"/>
      <c r="C72" s="34">
        <f>SUM(C69:C71)</f>
        <v>271248565</v>
      </c>
      <c r="D72" s="35">
        <f>SUM(D69:D71)</f>
        <v>380</v>
      </c>
      <c r="E72" s="36">
        <f>SUM(E69+E71)</f>
        <v>632123072</v>
      </c>
      <c r="F72" s="33"/>
      <c r="K72" s="3"/>
      <c r="L72" s="2"/>
      <c r="M72" s="2"/>
    </row>
    <row r="73" spans="1:13" ht="15" x14ac:dyDescent="0.2">
      <c r="A73" s="31"/>
      <c r="B73" s="31"/>
      <c r="C73" s="30"/>
      <c r="D73" s="32"/>
      <c r="E73" s="28"/>
      <c r="F73" s="31"/>
      <c r="K73" s="3"/>
      <c r="L73" s="2"/>
      <c r="M73" s="2"/>
    </row>
    <row r="74" spans="1:13" ht="15" customHeight="1" x14ac:dyDescent="0.2">
      <c r="A74" s="31" t="s">
        <v>21</v>
      </c>
      <c r="B74" s="31" t="s">
        <v>88</v>
      </c>
      <c r="C74" s="30">
        <v>3050000</v>
      </c>
      <c r="D74" s="32">
        <v>100</v>
      </c>
      <c r="E74" s="28">
        <v>96978564</v>
      </c>
      <c r="F74" s="31" t="s">
        <v>6</v>
      </c>
      <c r="K74" s="3"/>
      <c r="L74" s="2"/>
      <c r="M74" s="2"/>
    </row>
    <row r="75" spans="1:13" ht="15" customHeight="1" x14ac:dyDescent="0.2">
      <c r="A75" s="31" t="s">
        <v>21</v>
      </c>
      <c r="B75" s="31" t="s">
        <v>89</v>
      </c>
      <c r="C75" s="30">
        <v>3050000</v>
      </c>
      <c r="D75" s="32">
        <v>100</v>
      </c>
      <c r="E75" s="43" t="s">
        <v>64</v>
      </c>
      <c r="F75" s="31" t="s">
        <v>6</v>
      </c>
      <c r="K75" s="4"/>
      <c r="L75" s="2"/>
      <c r="M75" s="2"/>
    </row>
    <row r="76" spans="1:13" ht="15" customHeight="1" x14ac:dyDescent="0.2">
      <c r="A76" s="31" t="s">
        <v>21</v>
      </c>
      <c r="B76" s="31" t="s">
        <v>90</v>
      </c>
      <c r="C76" s="30">
        <v>8755000</v>
      </c>
      <c r="D76" s="32">
        <v>150</v>
      </c>
      <c r="E76" s="28">
        <v>120315956</v>
      </c>
      <c r="F76" s="31" t="s">
        <v>6</v>
      </c>
      <c r="K76" s="3"/>
      <c r="L76" s="1"/>
      <c r="M76" s="1"/>
    </row>
    <row r="77" spans="1:13" ht="15" customHeight="1" thickBot="1" x14ac:dyDescent="0.25">
      <c r="A77" s="33" t="s">
        <v>36</v>
      </c>
      <c r="B77" s="33"/>
      <c r="C77" s="34">
        <f>SUM(C74:C76)</f>
        <v>14855000</v>
      </c>
      <c r="D77" s="35">
        <f>SUM(D74:D76)</f>
        <v>350</v>
      </c>
      <c r="E77" s="36">
        <f>SUM(E74+E76)</f>
        <v>217294520</v>
      </c>
      <c r="F77" s="33"/>
      <c r="K77" s="3"/>
      <c r="L77" s="1"/>
      <c r="M77" s="1"/>
    </row>
    <row r="78" spans="1:13" ht="15" customHeight="1" x14ac:dyDescent="0.2">
      <c r="A78" s="31"/>
      <c r="B78" s="31"/>
      <c r="C78" s="30"/>
      <c r="D78" s="32"/>
      <c r="E78" s="28"/>
      <c r="F78" s="31"/>
      <c r="K78" s="3"/>
      <c r="L78" s="1"/>
      <c r="M78" s="1"/>
    </row>
    <row r="79" spans="1:13" ht="15" customHeight="1" x14ac:dyDescent="0.2">
      <c r="A79" s="31" t="s">
        <v>91</v>
      </c>
      <c r="B79" s="31" t="s">
        <v>92</v>
      </c>
      <c r="C79" s="30">
        <v>7516000</v>
      </c>
      <c r="D79" s="32">
        <v>47</v>
      </c>
      <c r="E79" s="28">
        <v>51582342</v>
      </c>
      <c r="F79" s="31" t="s">
        <v>6</v>
      </c>
      <c r="K79" s="3"/>
      <c r="L79" s="2"/>
      <c r="M79" s="2"/>
    </row>
    <row r="80" spans="1:13" ht="15" customHeight="1" x14ac:dyDescent="0.2">
      <c r="A80" s="31" t="s">
        <v>91</v>
      </c>
      <c r="B80" s="31" t="s">
        <v>93</v>
      </c>
      <c r="C80" s="30">
        <v>22000000</v>
      </c>
      <c r="D80" s="32">
        <v>50</v>
      </c>
      <c r="E80" s="30">
        <v>65308647</v>
      </c>
      <c r="F80" s="31" t="s">
        <v>6</v>
      </c>
      <c r="K80" s="3"/>
      <c r="L80" s="2"/>
      <c r="M80" s="2"/>
    </row>
    <row r="81" spans="1:13" ht="15" customHeight="1" thickBot="1" x14ac:dyDescent="0.25">
      <c r="A81" s="33" t="s">
        <v>114</v>
      </c>
      <c r="B81" s="33"/>
      <c r="C81" s="34">
        <f>SUM(C79:C80)</f>
        <v>29516000</v>
      </c>
      <c r="D81" s="35">
        <f>SUM(D79:D80)</f>
        <v>97</v>
      </c>
      <c r="E81" s="34">
        <f>SUM(E79:E80)</f>
        <v>116890989</v>
      </c>
      <c r="F81" s="33"/>
      <c r="K81" s="3"/>
      <c r="L81" s="2"/>
      <c r="M81" s="2"/>
    </row>
    <row r="82" spans="1:13" ht="15" customHeight="1" x14ac:dyDescent="0.2">
      <c r="A82" s="31"/>
      <c r="B82" s="31"/>
      <c r="C82" s="30"/>
      <c r="D82" s="32"/>
      <c r="E82" s="30"/>
      <c r="F82" s="31"/>
      <c r="K82" s="3"/>
      <c r="L82" s="2"/>
      <c r="M82" s="2"/>
    </row>
    <row r="83" spans="1:13" ht="15" customHeight="1" x14ac:dyDescent="0.2">
      <c r="A83" s="31" t="s">
        <v>22</v>
      </c>
      <c r="B83" s="31" t="s">
        <v>94</v>
      </c>
      <c r="C83" s="30">
        <v>2400000</v>
      </c>
      <c r="D83" s="32">
        <v>150</v>
      </c>
      <c r="E83" s="30">
        <v>270802230</v>
      </c>
      <c r="F83" s="31" t="s">
        <v>10</v>
      </c>
      <c r="K83" s="3"/>
      <c r="L83" s="2"/>
      <c r="M83" s="2"/>
    </row>
    <row r="84" spans="1:13" ht="15" customHeight="1" x14ac:dyDescent="0.2">
      <c r="A84" s="31" t="s">
        <v>22</v>
      </c>
      <c r="B84" s="31" t="s">
        <v>95</v>
      </c>
      <c r="C84" s="30">
        <v>367000000</v>
      </c>
      <c r="D84" s="32">
        <v>273</v>
      </c>
      <c r="E84" s="30">
        <v>841080797</v>
      </c>
      <c r="F84" s="31" t="s">
        <v>6</v>
      </c>
      <c r="K84" s="3"/>
      <c r="L84" s="2"/>
      <c r="M84" s="2"/>
    </row>
    <row r="85" spans="1:13" ht="15" customHeight="1" x14ac:dyDescent="0.2">
      <c r="A85" s="31" t="s">
        <v>22</v>
      </c>
      <c r="B85" s="31" t="s">
        <v>96</v>
      </c>
      <c r="C85" s="30">
        <v>1000000</v>
      </c>
      <c r="D85" s="32">
        <v>52</v>
      </c>
      <c r="E85" s="43" t="s">
        <v>64</v>
      </c>
      <c r="F85" s="31" t="s">
        <v>97</v>
      </c>
      <c r="K85" s="3"/>
      <c r="L85" s="2"/>
      <c r="M85" s="2"/>
    </row>
    <row r="86" spans="1:13" ht="15" customHeight="1" x14ac:dyDescent="0.2">
      <c r="A86" s="31" t="s">
        <v>22</v>
      </c>
      <c r="B86" s="31" t="s">
        <v>98</v>
      </c>
      <c r="C86" s="40">
        <v>0</v>
      </c>
      <c r="D86" s="32">
        <v>25</v>
      </c>
      <c r="E86" s="43" t="s">
        <v>64</v>
      </c>
      <c r="F86" s="31" t="s">
        <v>6</v>
      </c>
      <c r="K86" s="3"/>
      <c r="L86" s="2"/>
      <c r="M86" s="2"/>
    </row>
    <row r="87" spans="1:13" ht="15" customHeight="1" x14ac:dyDescent="0.2">
      <c r="A87" s="31" t="s">
        <v>22</v>
      </c>
      <c r="B87" s="31" t="s">
        <v>99</v>
      </c>
      <c r="C87" s="30">
        <v>30000000</v>
      </c>
      <c r="D87" s="32">
        <v>125</v>
      </c>
      <c r="E87" s="30">
        <v>211427019</v>
      </c>
      <c r="F87" s="31" t="s">
        <v>17</v>
      </c>
      <c r="K87" s="3"/>
      <c r="L87" s="2"/>
      <c r="M87" s="2"/>
    </row>
    <row r="88" spans="1:13" ht="15" customHeight="1" x14ac:dyDescent="0.2">
      <c r="A88" s="31" t="s">
        <v>22</v>
      </c>
      <c r="B88" s="31" t="s">
        <v>100</v>
      </c>
      <c r="C88" s="30">
        <v>7000000</v>
      </c>
      <c r="D88" s="32">
        <v>245</v>
      </c>
      <c r="E88" s="30">
        <v>371760261</v>
      </c>
      <c r="F88" s="31" t="s">
        <v>10</v>
      </c>
      <c r="K88" s="3"/>
      <c r="L88" s="2"/>
      <c r="M88" s="2"/>
    </row>
    <row r="89" spans="1:13" ht="15" customHeight="1" x14ac:dyDescent="0.2">
      <c r="A89" s="31" t="s">
        <v>22</v>
      </c>
      <c r="B89" s="31" t="s">
        <v>101</v>
      </c>
      <c r="C89" s="30">
        <v>3600000</v>
      </c>
      <c r="D89" s="32">
        <v>125</v>
      </c>
      <c r="E89" s="30">
        <v>190356795</v>
      </c>
      <c r="F89" s="31" t="s">
        <v>10</v>
      </c>
      <c r="K89" s="3"/>
      <c r="L89" s="2"/>
      <c r="M89" s="2"/>
    </row>
    <row r="90" spans="1:13" ht="15" customHeight="1" thickBot="1" x14ac:dyDescent="0.25">
      <c r="A90" s="33" t="s">
        <v>37</v>
      </c>
      <c r="B90" s="33"/>
      <c r="C90" s="34">
        <f>SUM(C83:C89)</f>
        <v>411000000</v>
      </c>
      <c r="D90" s="35">
        <f>SUM(D83:D89)</f>
        <v>995</v>
      </c>
      <c r="E90" s="34">
        <f>SUM(E83+E84+E87+E88+E89)</f>
        <v>1885427102</v>
      </c>
      <c r="F90" s="33"/>
      <c r="K90" s="3"/>
      <c r="L90" s="2"/>
      <c r="M90" s="2"/>
    </row>
    <row r="91" spans="1:13" ht="15" customHeight="1" x14ac:dyDescent="0.2">
      <c r="A91" s="31"/>
      <c r="B91" s="31"/>
      <c r="C91" s="30"/>
      <c r="D91" s="32"/>
      <c r="E91" s="30"/>
      <c r="F91" s="31"/>
      <c r="K91" s="3"/>
      <c r="L91" s="2"/>
      <c r="M91" s="2"/>
    </row>
    <row r="92" spans="1:13" ht="15" customHeight="1" x14ac:dyDescent="0.2">
      <c r="A92" s="31" t="s">
        <v>23</v>
      </c>
      <c r="B92" s="31" t="s">
        <v>102</v>
      </c>
      <c r="C92" s="30">
        <v>37957650</v>
      </c>
      <c r="D92" s="32">
        <v>34</v>
      </c>
      <c r="E92" s="30">
        <v>78938216</v>
      </c>
      <c r="F92" s="31" t="s">
        <v>6</v>
      </c>
      <c r="K92" s="3"/>
      <c r="L92" s="2"/>
      <c r="M92" s="2"/>
    </row>
    <row r="93" spans="1:13" ht="15" customHeight="1" thickBot="1" x14ac:dyDescent="0.25">
      <c r="A93" s="33" t="s">
        <v>38</v>
      </c>
      <c r="B93" s="33"/>
      <c r="C93" s="34">
        <f>SUM(C92)</f>
        <v>37957650</v>
      </c>
      <c r="D93" s="35">
        <f>SUM(D92)</f>
        <v>34</v>
      </c>
      <c r="E93" s="34">
        <f>SUM(E92)</f>
        <v>78938216</v>
      </c>
      <c r="F93" s="33"/>
      <c r="K93" s="3"/>
      <c r="L93" s="2"/>
      <c r="M93" s="2"/>
    </row>
    <row r="94" spans="1:13" ht="15" customHeight="1" x14ac:dyDescent="0.2">
      <c r="A94" s="31"/>
      <c r="B94" s="31"/>
      <c r="C94" s="30"/>
      <c r="D94" s="32"/>
      <c r="E94" s="30"/>
      <c r="F94" s="31"/>
      <c r="K94" s="3"/>
      <c r="L94" s="2"/>
      <c r="M94" s="2"/>
    </row>
    <row r="95" spans="1:13" ht="15" customHeight="1" x14ac:dyDescent="0.2">
      <c r="A95" s="31" t="s">
        <v>103</v>
      </c>
      <c r="B95" s="31" t="s">
        <v>104</v>
      </c>
      <c r="C95" s="30">
        <v>14942000</v>
      </c>
      <c r="D95" s="32">
        <v>25</v>
      </c>
      <c r="E95" s="30">
        <v>50424464</v>
      </c>
      <c r="F95" s="31" t="s">
        <v>6</v>
      </c>
      <c r="K95" s="3"/>
      <c r="L95" s="2"/>
      <c r="M95" s="2"/>
    </row>
    <row r="96" spans="1:13" ht="15" customHeight="1" x14ac:dyDescent="0.2">
      <c r="A96" s="31" t="s">
        <v>103</v>
      </c>
      <c r="B96" s="31" t="s">
        <v>105</v>
      </c>
      <c r="C96" s="30">
        <v>84095000</v>
      </c>
      <c r="D96" s="32">
        <v>164</v>
      </c>
      <c r="E96" s="30">
        <v>206402171</v>
      </c>
      <c r="F96" s="31" t="s">
        <v>6</v>
      </c>
      <c r="K96" s="3"/>
      <c r="L96" s="2"/>
      <c r="M96" s="2"/>
    </row>
    <row r="97" spans="1:13" ht="15" customHeight="1" thickBot="1" x14ac:dyDescent="0.25">
      <c r="A97" s="33" t="s">
        <v>115</v>
      </c>
      <c r="B97" s="33"/>
      <c r="C97" s="34">
        <f>SUM(C95:C96)</f>
        <v>99037000</v>
      </c>
      <c r="D97" s="35">
        <f>SUM(D95:D96)</f>
        <v>189</v>
      </c>
      <c r="E97" s="34">
        <f>SUM(E95:E96)</f>
        <v>256826635</v>
      </c>
      <c r="F97" s="33"/>
      <c r="K97" s="3"/>
      <c r="L97" s="2"/>
      <c r="M97" s="2"/>
    </row>
    <row r="98" spans="1:13" ht="15" customHeight="1" x14ac:dyDescent="0.2">
      <c r="A98" s="31"/>
      <c r="B98" s="31"/>
      <c r="C98" s="30"/>
      <c r="D98" s="32"/>
      <c r="E98" s="30"/>
      <c r="F98" s="31"/>
      <c r="K98" s="3"/>
      <c r="L98" s="2"/>
      <c r="M98" s="2"/>
    </row>
    <row r="99" spans="1:13" ht="15" customHeight="1" x14ac:dyDescent="0.2">
      <c r="A99" s="31" t="s">
        <v>24</v>
      </c>
      <c r="B99" s="31" t="s">
        <v>106</v>
      </c>
      <c r="C99" s="30">
        <v>4246000</v>
      </c>
      <c r="D99" s="32">
        <v>40</v>
      </c>
      <c r="E99" s="30">
        <v>46367163</v>
      </c>
      <c r="F99" s="31" t="s">
        <v>6</v>
      </c>
      <c r="K99" s="3"/>
      <c r="L99" s="2"/>
      <c r="M99" s="2"/>
    </row>
    <row r="100" spans="1:13" ht="15" customHeight="1" x14ac:dyDescent="0.2">
      <c r="A100" s="31" t="s">
        <v>24</v>
      </c>
      <c r="B100" s="31" t="s">
        <v>107</v>
      </c>
      <c r="C100" s="30">
        <v>17700000</v>
      </c>
      <c r="D100" s="32">
        <v>62</v>
      </c>
      <c r="E100" s="30">
        <v>96173806</v>
      </c>
      <c r="F100" s="31" t="s">
        <v>6</v>
      </c>
      <c r="K100" s="3"/>
      <c r="L100" s="2"/>
      <c r="M100" s="2"/>
    </row>
    <row r="101" spans="1:13" ht="15" customHeight="1" x14ac:dyDescent="0.2">
      <c r="A101" s="31" t="s">
        <v>24</v>
      </c>
      <c r="B101" s="31" t="s">
        <v>108</v>
      </c>
      <c r="C101" s="30">
        <v>46000000</v>
      </c>
      <c r="D101" s="32">
        <v>240</v>
      </c>
      <c r="E101" s="30">
        <v>280454019</v>
      </c>
      <c r="F101" s="31" t="s">
        <v>6</v>
      </c>
      <c r="K101" s="3"/>
      <c r="L101" s="2"/>
      <c r="M101" s="2"/>
    </row>
    <row r="102" spans="1:13" ht="15" customHeight="1" thickBot="1" x14ac:dyDescent="0.25">
      <c r="A102" s="33" t="s">
        <v>39</v>
      </c>
      <c r="B102" s="37"/>
      <c r="C102" s="34">
        <f>SUM(C99:C101)</f>
        <v>67946000</v>
      </c>
      <c r="D102" s="35">
        <f>SUM(D99:D101)</f>
        <v>342</v>
      </c>
      <c r="E102" s="34">
        <f>SUM(E99:E101)</f>
        <v>422994988</v>
      </c>
      <c r="F102" s="38"/>
      <c r="K102" s="3"/>
      <c r="L102" s="2"/>
      <c r="M102" s="2"/>
    </row>
    <row r="103" spans="1:13" ht="15" customHeight="1" x14ac:dyDescent="0.2">
      <c r="A103" s="10"/>
      <c r="B103" s="7"/>
      <c r="C103" s="19"/>
      <c r="D103" s="20"/>
      <c r="E103" s="19"/>
      <c r="F103" s="7"/>
      <c r="K103" s="3"/>
      <c r="L103" s="2"/>
      <c r="M103" s="2"/>
    </row>
    <row r="104" spans="1:13" ht="15" customHeight="1" thickBot="1" x14ac:dyDescent="0.25">
      <c r="A104" s="27" t="s">
        <v>40</v>
      </c>
      <c r="B104" s="27"/>
      <c r="C104" s="41">
        <f>SUM(C4+C7+C13+C18+C23+C26+C29+C32+C37+C41+C44+C50+C54+C62+C67+C72+C77+C81+C90+C93+C97+C102)</f>
        <v>3058169004</v>
      </c>
      <c r="D104" s="42">
        <f>SUM(D4+D7+D13+D18+D23+D26+D29+D32+D37+D41+D44+D50+D54+D62+D67+D72+D77+D81+D90+D93+D97+D102)</f>
        <v>7733</v>
      </c>
      <c r="E104" s="41">
        <f>SUM(E4+E7+E13+E18+E23+E26+E29+E32+E37+E41+E44+E50+E54+E62+E67+E72+E77+E81+E90+E93+E97+E102)</f>
        <v>10816711262</v>
      </c>
      <c r="F104" s="7"/>
      <c r="K104" s="3"/>
      <c r="L104" s="2"/>
      <c r="M104" s="2"/>
    </row>
    <row r="105" spans="1:13" ht="15" customHeight="1" x14ac:dyDescent="0.2">
      <c r="A105" s="7"/>
      <c r="B105" s="7"/>
      <c r="C105" s="8"/>
      <c r="D105" s="6"/>
      <c r="E105" s="8"/>
      <c r="F105" s="7"/>
      <c r="K105" s="3"/>
      <c r="L105" s="2"/>
      <c r="M105" s="2"/>
    </row>
    <row r="106" spans="1:13" ht="37.5" customHeight="1" x14ac:dyDescent="0.2">
      <c r="A106" s="17" t="s">
        <v>41</v>
      </c>
      <c r="B106" s="18"/>
      <c r="C106" s="18"/>
      <c r="D106" s="18"/>
      <c r="E106" s="18"/>
      <c r="F106" s="7"/>
      <c r="K106" s="3"/>
      <c r="L106" s="2"/>
      <c r="M106" s="2"/>
    </row>
    <row r="107" spans="1:13" ht="15" customHeight="1" x14ac:dyDescent="0.2">
      <c r="A107" s="10"/>
      <c r="B107" s="7"/>
      <c r="C107" s="19"/>
      <c r="D107" s="20"/>
      <c r="E107" s="19"/>
      <c r="F107" s="7"/>
      <c r="K107" s="3"/>
      <c r="L107" s="2"/>
      <c r="M107" s="2"/>
    </row>
    <row r="108" spans="1:13" ht="15" customHeight="1" x14ac:dyDescent="0.2">
      <c r="A108" s="7"/>
      <c r="B108" s="7"/>
      <c r="C108" s="8"/>
      <c r="D108" s="6"/>
      <c r="E108" s="8"/>
      <c r="F108" s="7"/>
      <c r="K108" s="3"/>
      <c r="L108" s="2"/>
      <c r="M108" s="2"/>
    </row>
    <row r="109" spans="1:13" ht="15" customHeight="1" x14ac:dyDescent="0.2">
      <c r="A109" s="7"/>
      <c r="B109" s="7"/>
      <c r="C109" s="8"/>
      <c r="D109" s="6"/>
      <c r="E109" s="8"/>
      <c r="F109" s="7"/>
      <c r="K109" s="3"/>
      <c r="L109" s="2"/>
      <c r="M109" s="2"/>
    </row>
    <row r="110" spans="1:13" ht="15" customHeight="1" x14ac:dyDescent="0.2">
      <c r="A110" s="7"/>
      <c r="B110" s="7"/>
      <c r="C110" s="8"/>
      <c r="D110" s="6"/>
      <c r="E110" s="8"/>
      <c r="F110" s="7"/>
      <c r="K110" s="3"/>
      <c r="L110" s="2"/>
      <c r="M110" s="2"/>
    </row>
    <row r="111" spans="1:13" ht="15" customHeight="1" x14ac:dyDescent="0.2">
      <c r="A111" s="7"/>
      <c r="B111" s="7"/>
      <c r="C111" s="8"/>
      <c r="D111" s="6"/>
      <c r="E111" s="8"/>
      <c r="F111" s="7"/>
      <c r="K111" s="3"/>
      <c r="L111" s="2"/>
      <c r="M111" s="2"/>
    </row>
    <row r="112" spans="1:13" ht="15" customHeight="1" x14ac:dyDescent="0.2">
      <c r="A112" s="10"/>
      <c r="B112" s="7"/>
      <c r="C112" s="19"/>
      <c r="D112" s="20"/>
      <c r="E112" s="19"/>
      <c r="F112" s="7"/>
      <c r="K112" s="3"/>
      <c r="L112" s="2"/>
      <c r="M112" s="2"/>
    </row>
    <row r="113" spans="1:13" ht="15" customHeight="1" x14ac:dyDescent="0.2">
      <c r="A113" s="7"/>
      <c r="B113" s="7"/>
      <c r="C113" s="8"/>
      <c r="D113" s="6"/>
      <c r="E113" s="8"/>
      <c r="F113" s="7"/>
      <c r="K113" s="3"/>
      <c r="L113" s="2"/>
      <c r="M113" s="2"/>
    </row>
    <row r="114" spans="1:13" ht="15" customHeight="1" x14ac:dyDescent="0.2">
      <c r="A114" s="7"/>
      <c r="B114" s="7"/>
      <c r="C114" s="8"/>
      <c r="D114" s="6"/>
      <c r="E114" s="8"/>
      <c r="F114" s="7"/>
      <c r="K114" s="3"/>
      <c r="L114" s="2"/>
      <c r="M114" s="2"/>
    </row>
    <row r="115" spans="1:13" ht="15" customHeight="1" x14ac:dyDescent="0.2">
      <c r="A115" s="7"/>
      <c r="B115" s="7"/>
      <c r="C115" s="8"/>
      <c r="D115" s="6"/>
      <c r="E115" s="8"/>
      <c r="F115" s="7"/>
      <c r="K115" s="3"/>
      <c r="L115" s="2"/>
      <c r="M115" s="2"/>
    </row>
    <row r="116" spans="1:13" ht="15" customHeight="1" x14ac:dyDescent="0.2">
      <c r="A116" s="10"/>
      <c r="B116" s="7"/>
      <c r="C116" s="19"/>
      <c r="D116" s="20"/>
      <c r="E116" s="19"/>
      <c r="F116" s="7"/>
      <c r="K116" s="3"/>
      <c r="L116" s="2"/>
      <c r="M116" s="2"/>
    </row>
    <row r="117" spans="1:13" ht="15" customHeight="1" x14ac:dyDescent="0.2">
      <c r="A117" s="7"/>
      <c r="B117" s="7"/>
      <c r="C117" s="8"/>
      <c r="D117" s="6"/>
      <c r="E117" s="8"/>
      <c r="F117" s="7"/>
      <c r="K117" s="3"/>
      <c r="L117" s="2"/>
      <c r="M117" s="2"/>
    </row>
    <row r="118" spans="1:13" ht="15" customHeight="1" x14ac:dyDescent="0.2">
      <c r="A118" s="7"/>
      <c r="B118" s="7"/>
      <c r="C118" s="8"/>
      <c r="D118" s="6"/>
      <c r="E118" s="8"/>
      <c r="F118" s="7"/>
      <c r="K118" s="3"/>
      <c r="L118" s="2"/>
      <c r="M118" s="2"/>
    </row>
    <row r="119" spans="1:13" ht="15" customHeight="1" x14ac:dyDescent="0.2">
      <c r="A119" s="10"/>
      <c r="B119" s="7"/>
      <c r="C119" s="19"/>
      <c r="D119" s="20"/>
      <c r="E119" s="19"/>
      <c r="F119" s="7"/>
      <c r="K119" s="3"/>
      <c r="L119" s="2"/>
      <c r="M119" s="2"/>
    </row>
    <row r="120" spans="1:13" ht="15" customHeight="1" x14ac:dyDescent="0.2">
      <c r="A120" s="7"/>
      <c r="B120" s="7"/>
      <c r="C120" s="8"/>
      <c r="D120" s="6"/>
      <c r="E120" s="8"/>
      <c r="F120" s="7"/>
      <c r="K120" s="3"/>
      <c r="L120" s="2"/>
      <c r="M120" s="2"/>
    </row>
    <row r="121" spans="1:13" ht="15" customHeight="1" x14ac:dyDescent="0.2">
      <c r="A121" s="7"/>
      <c r="B121" s="7"/>
      <c r="C121" s="8"/>
      <c r="D121" s="6"/>
      <c r="E121" s="8"/>
      <c r="F121" s="7"/>
      <c r="K121" s="3"/>
      <c r="L121" s="2"/>
      <c r="M121" s="2"/>
    </row>
    <row r="122" spans="1:13" ht="15" customHeight="1" x14ac:dyDescent="0.2">
      <c r="A122" s="7"/>
      <c r="B122" s="7"/>
      <c r="C122" s="8"/>
      <c r="D122" s="6"/>
      <c r="E122" s="8"/>
      <c r="F122" s="7"/>
      <c r="K122" s="3"/>
      <c r="L122" s="2"/>
      <c r="M122" s="2"/>
    </row>
    <row r="123" spans="1:13" ht="15" customHeight="1" x14ac:dyDescent="0.2">
      <c r="A123" s="7"/>
      <c r="B123" s="7"/>
      <c r="C123" s="8"/>
      <c r="D123" s="6"/>
      <c r="E123" s="8"/>
      <c r="F123" s="7"/>
      <c r="K123" s="3"/>
      <c r="L123" s="2"/>
      <c r="M123" s="2"/>
    </row>
    <row r="124" spans="1:13" ht="15" customHeight="1" x14ac:dyDescent="0.2">
      <c r="A124" s="10"/>
      <c r="B124" s="7"/>
      <c r="C124" s="19"/>
      <c r="D124" s="20"/>
      <c r="E124" s="19"/>
      <c r="F124" s="7"/>
      <c r="K124" s="3"/>
      <c r="L124" s="2"/>
      <c r="M124" s="2"/>
    </row>
    <row r="125" spans="1:13" ht="15" customHeight="1" x14ac:dyDescent="0.2">
      <c r="A125" s="7"/>
      <c r="B125" s="7"/>
      <c r="C125" s="8"/>
      <c r="D125" s="6"/>
      <c r="E125" s="8"/>
      <c r="F125" s="7"/>
      <c r="K125" s="3"/>
      <c r="L125" s="2"/>
      <c r="M125" s="2"/>
    </row>
    <row r="126" spans="1:13" ht="15" customHeight="1" x14ac:dyDescent="0.2">
      <c r="A126" s="7"/>
      <c r="B126" s="7"/>
      <c r="C126" s="8"/>
      <c r="D126" s="6"/>
      <c r="E126" s="8"/>
      <c r="F126" s="7"/>
      <c r="K126" s="3"/>
      <c r="L126" s="2"/>
      <c r="M126" s="2"/>
    </row>
    <row r="127" spans="1:13" ht="15" customHeight="1" x14ac:dyDescent="0.2">
      <c r="A127" s="10"/>
      <c r="B127" s="7"/>
      <c r="C127" s="19"/>
      <c r="D127" s="20"/>
      <c r="E127" s="19"/>
      <c r="F127" s="7"/>
      <c r="K127" s="3"/>
      <c r="L127" s="2"/>
      <c r="M127" s="2"/>
    </row>
    <row r="128" spans="1:13" ht="15" customHeight="1" x14ac:dyDescent="0.2">
      <c r="A128" s="7"/>
      <c r="B128" s="7"/>
      <c r="C128" s="8"/>
      <c r="D128" s="6"/>
      <c r="E128" s="8"/>
      <c r="F128" s="7"/>
      <c r="K128" s="3"/>
      <c r="L128" s="2"/>
      <c r="M128" s="2"/>
    </row>
    <row r="129" spans="1:14" ht="15" customHeight="1" x14ac:dyDescent="0.2">
      <c r="A129" s="7"/>
      <c r="B129" s="7"/>
      <c r="C129" s="8"/>
      <c r="D129" s="6"/>
      <c r="E129" s="8"/>
      <c r="F129" s="7"/>
      <c r="K129" s="3"/>
      <c r="L129" s="2"/>
      <c r="M129" s="2"/>
    </row>
    <row r="130" spans="1:14" ht="15" customHeight="1" x14ac:dyDescent="0.2">
      <c r="A130" s="7"/>
      <c r="B130" s="7"/>
      <c r="C130" s="8"/>
      <c r="D130" s="6"/>
      <c r="E130" s="8"/>
      <c r="F130" s="7"/>
      <c r="K130" s="3"/>
      <c r="L130" s="2"/>
      <c r="M130" s="2"/>
    </row>
    <row r="131" spans="1:14" ht="15" customHeight="1" x14ac:dyDescent="0.2">
      <c r="A131" s="7"/>
      <c r="B131" s="7"/>
      <c r="C131" s="8"/>
      <c r="D131" s="6"/>
      <c r="E131" s="8"/>
      <c r="F131" s="7"/>
      <c r="K131" s="3"/>
      <c r="M131" s="2"/>
      <c r="N131" s="2"/>
    </row>
    <row r="132" spans="1:14" ht="15" customHeight="1" x14ac:dyDescent="0.2">
      <c r="A132" s="10"/>
      <c r="B132" s="7"/>
      <c r="C132" s="19"/>
      <c r="D132" s="20"/>
      <c r="E132" s="19"/>
      <c r="F132" s="7"/>
      <c r="K132" s="3"/>
      <c r="M132" s="2"/>
      <c r="N132" s="2"/>
    </row>
    <row r="133" spans="1:14" ht="15" customHeight="1" x14ac:dyDescent="0.2">
      <c r="A133" s="7"/>
      <c r="B133" s="7"/>
      <c r="C133" s="8"/>
      <c r="D133" s="6"/>
      <c r="E133" s="8"/>
      <c r="F133" s="7"/>
      <c r="K133" s="3"/>
      <c r="M133" s="2"/>
      <c r="N133" s="2"/>
    </row>
    <row r="134" spans="1:14" ht="15" x14ac:dyDescent="0.2">
      <c r="A134" s="7"/>
      <c r="B134" s="7"/>
      <c r="C134" s="8"/>
      <c r="D134" s="6"/>
      <c r="E134" s="8"/>
      <c r="F134" s="15"/>
      <c r="K134" s="4"/>
      <c r="M134" s="2"/>
      <c r="N134" s="2"/>
    </row>
    <row r="135" spans="1:14" ht="15" customHeight="1" x14ac:dyDescent="0.2">
      <c r="A135" s="7"/>
      <c r="B135" s="7"/>
      <c r="C135" s="8"/>
      <c r="D135" s="6"/>
      <c r="E135" s="8"/>
      <c r="F135" s="7"/>
      <c r="K135" s="3"/>
      <c r="M135" s="1"/>
      <c r="N135" s="1"/>
    </row>
    <row r="136" spans="1:14" ht="15" customHeight="1" x14ac:dyDescent="0.2">
      <c r="A136" s="7"/>
      <c r="B136" s="7"/>
      <c r="C136" s="8"/>
      <c r="D136" s="6"/>
      <c r="E136" s="8"/>
      <c r="F136" s="7"/>
      <c r="K136" s="3"/>
      <c r="M136" s="2"/>
      <c r="N136" s="2"/>
    </row>
    <row r="137" spans="1:14" ht="15" customHeight="1" x14ac:dyDescent="0.2">
      <c r="A137" s="7"/>
      <c r="B137" s="7"/>
      <c r="C137" s="8"/>
      <c r="D137" s="6"/>
      <c r="E137" s="8"/>
      <c r="F137" s="7"/>
      <c r="K137" s="3"/>
      <c r="M137" s="2"/>
      <c r="N137" s="2"/>
    </row>
    <row r="138" spans="1:14" ht="15" customHeight="1" x14ac:dyDescent="0.2">
      <c r="A138" s="12"/>
      <c r="B138" s="11"/>
      <c r="C138" s="21"/>
      <c r="D138" s="22"/>
      <c r="E138" s="21"/>
      <c r="F138" s="11"/>
      <c r="M138" s="2"/>
      <c r="N138" s="2"/>
    </row>
    <row r="139" spans="1:14" x14ac:dyDescent="0.2">
      <c r="C139" s="9"/>
      <c r="D139" s="9"/>
      <c r="E139" s="9"/>
    </row>
    <row r="140" spans="1:14" ht="15.75" x14ac:dyDescent="0.2">
      <c r="A140" s="26"/>
      <c r="B140" s="26"/>
      <c r="C140" s="23"/>
      <c r="D140" s="24"/>
      <c r="E140" s="25"/>
    </row>
    <row r="142" spans="1:14" x14ac:dyDescent="0.2">
      <c r="F142" s="13"/>
      <c r="G142" s="13"/>
      <c r="H142" s="13"/>
      <c r="I142" s="13"/>
      <c r="J142" s="13"/>
      <c r="K142" s="13"/>
      <c r="L142" s="13"/>
      <c r="M142" s="13"/>
      <c r="N142" s="13"/>
    </row>
  </sheetData>
  <sortState xmlns:xlrd2="http://schemas.microsoft.com/office/spreadsheetml/2017/richdata2" ref="A3:J137">
    <sortCondition ref="A3:A137"/>
  </sortState>
  <mergeCells count="2">
    <mergeCell ref="A1:F1"/>
    <mergeCell ref="A106:E106"/>
  </mergeCells>
  <pageMargins left="0.25" right="0.25" top="0.75" bottom="0.75" header="0.3" footer="0.3"/>
  <pageSetup scale="96" fitToHeight="0" orientation="landscape" r:id="rId1"/>
  <rowBreaks count="2" manualBreakCount="2">
    <brk id="56" max="5" man="1"/>
    <brk id="10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 COORDINATING COUNCIL FOR ECONOMIC DEVELOPMENT</dc:title>
  <dc:creator>tsanders</dc:creator>
  <cp:lastModifiedBy>Williams, Allison</cp:lastModifiedBy>
  <cp:lastPrinted>2020-09-11T18:54:19Z</cp:lastPrinted>
  <dcterms:created xsi:type="dcterms:W3CDTF">2020-09-11T16:22:02Z</dcterms:created>
  <dcterms:modified xsi:type="dcterms:W3CDTF">2021-08-23T14:20:45Z</dcterms:modified>
</cp:coreProperties>
</file>